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showInkAnnotation="0" codeName="ThisWorkbook" defaultThemeVersion="124226"/>
  <mc:AlternateContent xmlns:mc="http://schemas.openxmlformats.org/markup-compatibility/2006">
    <mc:Choice Requires="x15">
      <x15ac:absPath xmlns:x15ac="http://schemas.microsoft.com/office/spreadsheetml/2010/11/ac" url="C:\Users\F9611\Desktop\"/>
    </mc:Choice>
  </mc:AlternateContent>
  <xr:revisionPtr revIDLastSave="0" documentId="13_ncr:1_{9F38A18B-7B85-4629-8ED4-3E5612B408FE}" xr6:coauthVersionLast="47" xr6:coauthVersionMax="47" xr10:uidLastSave="{00000000-0000-0000-0000-000000000000}"/>
  <bookViews>
    <workbookView xWindow="-120" yWindow="-120" windowWidth="29040" windowHeight="15840" tabRatio="677" activeTab="7" xr2:uid="{00000000-000D-0000-FFFF-FFFF00000000}"/>
  </bookViews>
  <sheets>
    <sheet name="Instructions" sheetId="17" r:id="rId1"/>
    <sheet name="Invoice" sheetId="1" r:id="rId2"/>
    <sheet name="Monthly Tracking" sheetId="13" r:id="rId3"/>
    <sheet name="EXP Summary" sheetId="15" r:id="rId4"/>
    <sheet name="Payroll Summary" sheetId="18" r:id="rId5"/>
    <sheet name="Accrual" sheetId="8" r:id="rId6"/>
    <sheet name="Prepaid Cards Log" sheetId="20" r:id="rId7"/>
    <sheet name="Enrollment Info - Continuous" sheetId="19" r:id="rId8"/>
    <sheet name="DROPDOWN MENUS" sheetId="21" state="hidden" r:id="rId9"/>
  </sheets>
  <definedNames>
    <definedName name="_xlnm._FilterDatabase" localSheetId="7" hidden="1">'Enrollment Info - Continuous'!$A$1:$L$1</definedName>
    <definedName name="_xlnm.Print_Area" localSheetId="5">Accrual!$A$1:$L$42</definedName>
    <definedName name="_xlnm.Print_Area" localSheetId="3">'EXP Summary'!$A$1:$N$52</definedName>
    <definedName name="_xlnm.Print_Area" localSheetId="0">Instructions!$A$1:$K$47</definedName>
    <definedName name="_xlnm.Print_Area" localSheetId="1">Invoice!$A$1:$K$69</definedName>
    <definedName name="_xlnm.Print_Area" localSheetId="2">'Monthly Tracking'!$A$1:$BL$39</definedName>
    <definedName name="_xlnm.Print_Area" localSheetId="4">'Payroll Summary'!$A$1:$R$55</definedName>
    <definedName name="_xlnm.Print_Titles" localSheetId="3">'EXP Summary'!$1:$6</definedName>
    <definedName name="_xlnm.Print_Titles" localSheetId="1">Invoice!$1:$6</definedName>
    <definedName name="_xlnm.Print_Titles" localSheetId="2">'Monthly Tracking'!$A:$A,'Monthly Tracking'!$1:$6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1" i="1" l="1"/>
  <c r="G33" i="8"/>
  <c r="F33" i="8"/>
  <c r="E33" i="8"/>
  <c r="H32" i="8"/>
  <c r="L32" i="15"/>
  <c r="K32" i="15"/>
  <c r="J32" i="15"/>
  <c r="I32" i="15"/>
  <c r="H32" i="15"/>
  <c r="G32" i="15"/>
  <c r="J31" i="15"/>
  <c r="H31" i="15"/>
  <c r="G31" i="15"/>
  <c r="F31" i="15"/>
  <c r="E31" i="15"/>
  <c r="M31" i="15" s="1"/>
  <c r="F7" i="20"/>
  <c r="G7" i="20" s="1"/>
  <c r="F6" i="20"/>
  <c r="G6" i="20" s="1"/>
  <c r="F5" i="20"/>
  <c r="G5" i="20" s="1"/>
  <c r="B7" i="20"/>
  <c r="C7" i="20" s="1"/>
  <c r="B5" i="20"/>
  <c r="C5" i="20" s="1"/>
  <c r="B6" i="20"/>
  <c r="C6" i="20" s="1"/>
  <c r="N33" i="13"/>
  <c r="BK33" i="13"/>
  <c r="BJ33" i="13"/>
  <c r="BI33" i="13"/>
  <c r="BH33" i="13"/>
  <c r="BG33" i="13"/>
  <c r="BF33" i="13"/>
  <c r="BE33" i="13"/>
  <c r="BD33" i="13"/>
  <c r="BC33" i="13"/>
  <c r="BB33" i="13"/>
  <c r="BA33" i="13"/>
  <c r="AZ33" i="13"/>
  <c r="AY33" i="13"/>
  <c r="AX33" i="13"/>
  <c r="AW33" i="13"/>
  <c r="AV33" i="13"/>
  <c r="AU33" i="13"/>
  <c r="AT33" i="13"/>
  <c r="AS33" i="13"/>
  <c r="AR33" i="13"/>
  <c r="AQ33" i="13"/>
  <c r="AP33" i="13"/>
  <c r="AO33" i="13"/>
  <c r="AN33" i="13"/>
  <c r="AM33" i="13"/>
  <c r="AL33" i="13"/>
  <c r="AK33" i="13"/>
  <c r="AJ33" i="13"/>
  <c r="AI33" i="13"/>
  <c r="AH33" i="13"/>
  <c r="AG33" i="13"/>
  <c r="AF33" i="13"/>
  <c r="AE33" i="13"/>
  <c r="AD33" i="13"/>
  <c r="AC33" i="13"/>
  <c r="AB33" i="13"/>
  <c r="AA33" i="13"/>
  <c r="Z33" i="13"/>
  <c r="Y33" i="13"/>
  <c r="X33" i="13"/>
  <c r="W33" i="13"/>
  <c r="V33" i="13"/>
  <c r="U33" i="13"/>
  <c r="T33" i="13"/>
  <c r="S33" i="13"/>
  <c r="R33" i="13"/>
  <c r="Q33" i="13"/>
  <c r="P33" i="13"/>
  <c r="O33" i="13"/>
  <c r="M33" i="13"/>
  <c r="L33" i="13"/>
  <c r="K33" i="13"/>
  <c r="J33" i="13"/>
  <c r="I33" i="13"/>
  <c r="H33" i="13"/>
  <c r="G33" i="13"/>
  <c r="H31" i="13"/>
  <c r="E31" i="13"/>
  <c r="F31" i="13"/>
  <c r="G8" i="20" l="1"/>
  <c r="C8" i="20"/>
  <c r="F8" i="20"/>
  <c r="B8" i="20"/>
  <c r="J31" i="13" l="1"/>
  <c r="I31" i="13"/>
  <c r="G31" i="13"/>
  <c r="L34" i="15"/>
  <c r="K34" i="15"/>
  <c r="J14" i="13"/>
  <c r="J14" i="15" s="1"/>
  <c r="J15" i="13"/>
  <c r="J15" i="15" s="1"/>
  <c r="J16" i="13"/>
  <c r="J16" i="15" s="1"/>
  <c r="J17" i="13"/>
  <c r="J17" i="15" s="1"/>
  <c r="J18" i="13"/>
  <c r="J18" i="15" s="1"/>
  <c r="J19" i="13"/>
  <c r="J19" i="15" s="1"/>
  <c r="J20" i="13"/>
  <c r="J21" i="13"/>
  <c r="J21" i="15" s="1"/>
  <c r="J22" i="13"/>
  <c r="J23" i="13"/>
  <c r="J24" i="13"/>
  <c r="J25" i="13"/>
  <c r="J25" i="15" s="1"/>
  <c r="J26" i="13"/>
  <c r="J27" i="13"/>
  <c r="J27" i="15" s="1"/>
  <c r="J28" i="13"/>
  <c r="J29" i="13"/>
  <c r="J32" i="13"/>
  <c r="J10" i="13"/>
  <c r="J11" i="13"/>
  <c r="J11" i="15" s="1"/>
  <c r="J12" i="13"/>
  <c r="J12" i="15" s="1"/>
  <c r="J13" i="13"/>
  <c r="J13" i="15" s="1"/>
  <c r="J9" i="13"/>
  <c r="I9" i="13"/>
  <c r="K29" i="1"/>
  <c r="K11" i="1"/>
  <c r="K12" i="1"/>
  <c r="K13" i="1"/>
  <c r="K14" i="1"/>
  <c r="K15" i="1"/>
  <c r="K16" i="1"/>
  <c r="K17" i="1"/>
  <c r="K18" i="1"/>
  <c r="K19" i="1"/>
  <c r="K20" i="1"/>
  <c r="K21" i="1"/>
  <c r="K22" i="1"/>
  <c r="K23" i="1"/>
  <c r="K24" i="1"/>
  <c r="K25" i="1"/>
  <c r="K26" i="1"/>
  <c r="K27" i="1"/>
  <c r="K28" i="1"/>
  <c r="K10" i="1"/>
  <c r="K9" i="1"/>
  <c r="J33" i="1"/>
  <c r="I33" i="1"/>
  <c r="K36" i="1"/>
  <c r="I31" i="15" l="1"/>
  <c r="K31" i="15" s="1"/>
  <c r="K31" i="13"/>
  <c r="J23" i="15"/>
  <c r="J9" i="15"/>
  <c r="J29" i="15"/>
  <c r="J28" i="15"/>
  <c r="J26" i="15"/>
  <c r="J24" i="15"/>
  <c r="J22" i="15"/>
  <c r="J20" i="15"/>
  <c r="J10" i="15"/>
  <c r="P5" i="18"/>
  <c r="M5" i="18"/>
  <c r="H35" i="18"/>
  <c r="P35" i="18" s="1"/>
  <c r="E35" i="18"/>
  <c r="M35" i="18" s="1"/>
  <c r="L31" i="15" l="1"/>
  <c r="N31" i="15"/>
  <c r="J35" i="15"/>
  <c r="H10" i="8"/>
  <c r="L6" i="18" l="1"/>
  <c r="I36" i="18"/>
  <c r="I6" i="18"/>
  <c r="H32" i="13" l="1"/>
  <c r="H10" i="13"/>
  <c r="H11" i="13"/>
  <c r="H12" i="13"/>
  <c r="H13" i="13"/>
  <c r="H14" i="13"/>
  <c r="H15" i="13"/>
  <c r="H16" i="13"/>
  <c r="H17" i="13"/>
  <c r="H18" i="13"/>
  <c r="H19" i="13"/>
  <c r="H20" i="13"/>
  <c r="H21" i="13"/>
  <c r="H22" i="13"/>
  <c r="H23" i="13"/>
  <c r="H38" i="13" s="1"/>
  <c r="H24" i="13"/>
  <c r="H25" i="13"/>
  <c r="H26" i="13"/>
  <c r="H27" i="13"/>
  <c r="H28" i="13"/>
  <c r="H29" i="13"/>
  <c r="H9" i="13"/>
  <c r="E25" i="13"/>
  <c r="I10" i="13" l="1"/>
  <c r="I11" i="13"/>
  <c r="I12" i="13"/>
  <c r="I13" i="13"/>
  <c r="I14" i="13"/>
  <c r="I15" i="13"/>
  <c r="I16" i="13"/>
  <c r="I17" i="13"/>
  <c r="I18" i="13"/>
  <c r="I19" i="13"/>
  <c r="I20" i="13"/>
  <c r="I21" i="13"/>
  <c r="I22" i="13"/>
  <c r="I23" i="13"/>
  <c r="I24" i="13"/>
  <c r="I25" i="13"/>
  <c r="I26" i="13"/>
  <c r="I27" i="13"/>
  <c r="I28" i="13"/>
  <c r="I29" i="13"/>
  <c r="I32" i="13"/>
  <c r="G10" i="13"/>
  <c r="G11" i="13"/>
  <c r="G12" i="13"/>
  <c r="K12" i="13" s="1"/>
  <c r="G13" i="13"/>
  <c r="G14" i="13"/>
  <c r="G15" i="13"/>
  <c r="G16" i="13"/>
  <c r="G17" i="13"/>
  <c r="G18" i="13"/>
  <c r="K18" i="13" s="1"/>
  <c r="G19" i="13"/>
  <c r="K19" i="13" s="1"/>
  <c r="G20" i="13"/>
  <c r="K20" i="13" s="1"/>
  <c r="G21" i="13"/>
  <c r="G22" i="13"/>
  <c r="G23" i="13"/>
  <c r="G24" i="13"/>
  <c r="G25" i="13"/>
  <c r="G26" i="13"/>
  <c r="K26" i="13" s="1"/>
  <c r="G27" i="13"/>
  <c r="K27" i="13" s="1"/>
  <c r="G28" i="13"/>
  <c r="K28" i="13" s="1"/>
  <c r="G29" i="13"/>
  <c r="K29" i="13" s="1"/>
  <c r="G32" i="13"/>
  <c r="K32" i="13" s="1"/>
  <c r="G9" i="13"/>
  <c r="K9" i="13" s="1"/>
  <c r="E33" i="1"/>
  <c r="K10" i="13" l="1"/>
  <c r="K25" i="13"/>
  <c r="K24" i="13"/>
  <c r="K23" i="13"/>
  <c r="I38" i="13" s="1"/>
  <c r="K22" i="13"/>
  <c r="K21" i="13"/>
  <c r="K14" i="13"/>
  <c r="K17" i="13"/>
  <c r="K16" i="13"/>
  <c r="K11" i="13"/>
  <c r="K13" i="13"/>
  <c r="K15" i="13"/>
  <c r="K33" i="1"/>
  <c r="H37" i="13"/>
  <c r="I37" i="13" l="1"/>
  <c r="F13" i="13" l="1"/>
  <c r="H30" i="8" l="1"/>
  <c r="H29" i="8"/>
  <c r="H28" i="8"/>
  <c r="H27" i="8"/>
  <c r="H26" i="8"/>
  <c r="H25" i="8"/>
  <c r="H24" i="8"/>
  <c r="H23" i="8"/>
  <c r="H22" i="8"/>
  <c r="H21" i="8"/>
  <c r="H20" i="8"/>
  <c r="H19" i="8"/>
  <c r="H18" i="8"/>
  <c r="H17" i="8"/>
  <c r="H16" i="8"/>
  <c r="H15" i="8"/>
  <c r="H14" i="8"/>
  <c r="H13" i="8"/>
  <c r="H12" i="8"/>
  <c r="H11" i="8"/>
  <c r="L5" i="8"/>
  <c r="C5" i="8"/>
  <c r="L4" i="8"/>
  <c r="C4" i="8"/>
  <c r="L3" i="8"/>
  <c r="C3" i="8"/>
  <c r="K51" i="18"/>
  <c r="J51" i="18"/>
  <c r="H51" i="18"/>
  <c r="G51" i="18"/>
  <c r="F51" i="18"/>
  <c r="E51" i="18"/>
  <c r="R50" i="18"/>
  <c r="L50" i="18"/>
  <c r="I50" i="18"/>
  <c r="R49" i="18"/>
  <c r="L49" i="18"/>
  <c r="I49" i="18"/>
  <c r="R48" i="18"/>
  <c r="L48" i="18"/>
  <c r="I48" i="18"/>
  <c r="R47" i="18"/>
  <c r="L47" i="18"/>
  <c r="I47" i="18"/>
  <c r="R46" i="18"/>
  <c r="L46" i="18"/>
  <c r="I46" i="18"/>
  <c r="R45" i="18"/>
  <c r="L45" i="18"/>
  <c r="I45" i="18"/>
  <c r="R44" i="18"/>
  <c r="L44" i="18"/>
  <c r="I44" i="18"/>
  <c r="R43" i="18"/>
  <c r="L43" i="18"/>
  <c r="I43" i="18"/>
  <c r="R42" i="18"/>
  <c r="L42" i="18"/>
  <c r="I42" i="18"/>
  <c r="R41" i="18"/>
  <c r="L41" i="18"/>
  <c r="I41" i="18"/>
  <c r="R40" i="18"/>
  <c r="L40" i="18"/>
  <c r="I40" i="18"/>
  <c r="R39" i="18"/>
  <c r="L39" i="18"/>
  <c r="I39" i="18"/>
  <c r="R38" i="18"/>
  <c r="L38" i="18"/>
  <c r="I38" i="18"/>
  <c r="R37" i="18"/>
  <c r="L37" i="18"/>
  <c r="I37" i="18"/>
  <c r="A37" i="18"/>
  <c r="A38" i="18" s="1"/>
  <c r="A39" i="18" s="1"/>
  <c r="A40" i="18" s="1"/>
  <c r="A41" i="18" s="1"/>
  <c r="A42" i="18" s="1"/>
  <c r="A43" i="18" s="1"/>
  <c r="A44" i="18" s="1"/>
  <c r="A45" i="18" s="1"/>
  <c r="A46" i="18" s="1"/>
  <c r="A47" i="18" s="1"/>
  <c r="A48" i="18" s="1"/>
  <c r="A49" i="18" s="1"/>
  <c r="R36" i="18"/>
  <c r="L36" i="18"/>
  <c r="K34" i="18"/>
  <c r="K31" i="18"/>
  <c r="J31" i="18"/>
  <c r="H31" i="18"/>
  <c r="G31" i="18"/>
  <c r="F31" i="18"/>
  <c r="E31" i="18"/>
  <c r="R30" i="18"/>
  <c r="L30" i="18"/>
  <c r="I30" i="18"/>
  <c r="R29" i="18"/>
  <c r="L29" i="18"/>
  <c r="I29" i="18"/>
  <c r="R28" i="18"/>
  <c r="L28" i="18"/>
  <c r="I28" i="18"/>
  <c r="R27" i="18"/>
  <c r="L27" i="18"/>
  <c r="I27" i="18"/>
  <c r="R26" i="18"/>
  <c r="L26" i="18"/>
  <c r="I26" i="18"/>
  <c r="R25" i="18"/>
  <c r="L25" i="18"/>
  <c r="I25" i="18"/>
  <c r="R24" i="18"/>
  <c r="L24" i="18"/>
  <c r="I24" i="18"/>
  <c r="R23" i="18"/>
  <c r="L23" i="18"/>
  <c r="I23" i="18"/>
  <c r="R22" i="18"/>
  <c r="L22" i="18"/>
  <c r="I22" i="18"/>
  <c r="R21" i="18"/>
  <c r="L21" i="18"/>
  <c r="I21" i="18"/>
  <c r="R20" i="18"/>
  <c r="L20" i="18"/>
  <c r="I20" i="18"/>
  <c r="R19" i="18"/>
  <c r="L19" i="18"/>
  <c r="I19" i="18"/>
  <c r="R18" i="18"/>
  <c r="L18" i="18"/>
  <c r="I18" i="18"/>
  <c r="R17" i="18"/>
  <c r="L17" i="18"/>
  <c r="I17" i="18"/>
  <c r="R16" i="18"/>
  <c r="L16" i="18"/>
  <c r="I16" i="18"/>
  <c r="R15" i="18"/>
  <c r="L15" i="18"/>
  <c r="I15" i="18"/>
  <c r="R14" i="18"/>
  <c r="L14" i="18"/>
  <c r="I14" i="18"/>
  <c r="R13" i="18"/>
  <c r="L13" i="18"/>
  <c r="I13" i="18"/>
  <c r="R12" i="18"/>
  <c r="L12" i="18"/>
  <c r="I12" i="18"/>
  <c r="R11" i="18"/>
  <c r="L11" i="18"/>
  <c r="I11" i="18"/>
  <c r="R10" i="18"/>
  <c r="L10" i="18"/>
  <c r="I10" i="18"/>
  <c r="R9" i="18"/>
  <c r="L9" i="18"/>
  <c r="I9" i="18"/>
  <c r="M9" i="18" s="1"/>
  <c r="R8" i="18"/>
  <c r="L8" i="18"/>
  <c r="I8" i="18"/>
  <c r="R7" i="18"/>
  <c r="L7" i="18"/>
  <c r="I7" i="18"/>
  <c r="R6" i="18"/>
  <c r="P6" i="18"/>
  <c r="O6" i="18"/>
  <c r="N6" i="18"/>
  <c r="M6" i="18"/>
  <c r="P3" i="18"/>
  <c r="C3" i="18"/>
  <c r="P2" i="18"/>
  <c r="C2" i="18"/>
  <c r="F29" i="15"/>
  <c r="E29" i="15"/>
  <c r="G28" i="15"/>
  <c r="F28" i="15"/>
  <c r="E28" i="15"/>
  <c r="F27" i="15"/>
  <c r="E27" i="15"/>
  <c r="F26" i="15"/>
  <c r="E26" i="15"/>
  <c r="G25" i="15"/>
  <c r="F25" i="15"/>
  <c r="E25" i="15"/>
  <c r="G24" i="15"/>
  <c r="F24" i="15"/>
  <c r="E24" i="15"/>
  <c r="F23" i="15"/>
  <c r="E23" i="15"/>
  <c r="F22" i="15"/>
  <c r="E22" i="15"/>
  <c r="I21" i="15"/>
  <c r="F21" i="15"/>
  <c r="E21" i="15"/>
  <c r="F20" i="15"/>
  <c r="E20" i="15"/>
  <c r="G19" i="15"/>
  <c r="F19" i="15"/>
  <c r="E19" i="15"/>
  <c r="F18" i="15"/>
  <c r="E18" i="15"/>
  <c r="G17" i="15"/>
  <c r="F17" i="15"/>
  <c r="E17" i="15"/>
  <c r="F16" i="15"/>
  <c r="E16" i="15"/>
  <c r="G15" i="15"/>
  <c r="F15" i="15"/>
  <c r="E15" i="15"/>
  <c r="F14" i="15"/>
  <c r="E14" i="15"/>
  <c r="G13" i="15"/>
  <c r="F13" i="15"/>
  <c r="E13" i="15"/>
  <c r="F12" i="15"/>
  <c r="E12" i="15"/>
  <c r="H11" i="15"/>
  <c r="F11" i="15"/>
  <c r="E11" i="15"/>
  <c r="H10" i="15"/>
  <c r="F10" i="15"/>
  <c r="E10" i="15"/>
  <c r="F9" i="15"/>
  <c r="E9" i="15"/>
  <c r="C6" i="15"/>
  <c r="M5" i="15"/>
  <c r="C5" i="15"/>
  <c r="M4" i="15"/>
  <c r="C4" i="15"/>
  <c r="I29" i="15"/>
  <c r="H29" i="15"/>
  <c r="G29" i="15"/>
  <c r="F29" i="13"/>
  <c r="E29" i="13"/>
  <c r="I28" i="15"/>
  <c r="H28" i="15"/>
  <c r="F28" i="13"/>
  <c r="E28" i="13"/>
  <c r="I27" i="15"/>
  <c r="H27" i="15"/>
  <c r="G27" i="15"/>
  <c r="F27" i="13"/>
  <c r="E27" i="13"/>
  <c r="I26" i="15"/>
  <c r="H26" i="15"/>
  <c r="G26" i="15"/>
  <c r="F26" i="13"/>
  <c r="E26" i="13"/>
  <c r="I25" i="15"/>
  <c r="H25" i="15"/>
  <c r="F25" i="13"/>
  <c r="I24" i="15"/>
  <c r="H24" i="15"/>
  <c r="F24" i="13"/>
  <c r="E24" i="13"/>
  <c r="I23" i="15"/>
  <c r="H23" i="15"/>
  <c r="G23" i="15"/>
  <c r="F23" i="13"/>
  <c r="E23" i="13"/>
  <c r="I22" i="15"/>
  <c r="H22" i="15"/>
  <c r="G22" i="15"/>
  <c r="F22" i="13"/>
  <c r="E22" i="13"/>
  <c r="G21" i="15"/>
  <c r="F21" i="13"/>
  <c r="E21" i="13"/>
  <c r="I20" i="15"/>
  <c r="H20" i="15"/>
  <c r="G20" i="15"/>
  <c r="F20" i="13"/>
  <c r="E20" i="13"/>
  <c r="I19" i="15"/>
  <c r="H19" i="15"/>
  <c r="F19" i="13"/>
  <c r="E19" i="13"/>
  <c r="I18" i="15"/>
  <c r="H18" i="15"/>
  <c r="G18" i="15"/>
  <c r="F18" i="13"/>
  <c r="E18" i="13"/>
  <c r="I17" i="15"/>
  <c r="H17" i="15"/>
  <c r="F17" i="13"/>
  <c r="E17" i="13"/>
  <c r="I16" i="15"/>
  <c r="H16" i="15"/>
  <c r="G16" i="15"/>
  <c r="F16" i="13"/>
  <c r="E16" i="13"/>
  <c r="I15" i="15"/>
  <c r="H15" i="15"/>
  <c r="F15" i="13"/>
  <c r="E15" i="13"/>
  <c r="I14" i="15"/>
  <c r="H14" i="15"/>
  <c r="G14" i="15"/>
  <c r="F14" i="13"/>
  <c r="E14" i="13"/>
  <c r="I13" i="15"/>
  <c r="H13" i="15"/>
  <c r="E13" i="13"/>
  <c r="I12" i="15"/>
  <c r="H12" i="15"/>
  <c r="G12" i="15"/>
  <c r="F12" i="13"/>
  <c r="E12" i="13"/>
  <c r="I11" i="15"/>
  <c r="G11" i="15"/>
  <c r="F11" i="13"/>
  <c r="E11" i="13"/>
  <c r="I10" i="15"/>
  <c r="G10" i="15"/>
  <c r="F10" i="13"/>
  <c r="E10" i="13"/>
  <c r="F9" i="13"/>
  <c r="E9" i="13"/>
  <c r="C6" i="13"/>
  <c r="I5" i="13"/>
  <c r="C5" i="13"/>
  <c r="C4" i="13"/>
  <c r="K39" i="1"/>
  <c r="H33" i="1"/>
  <c r="G33" i="1"/>
  <c r="F33" i="1"/>
  <c r="H33" i="8" l="1"/>
  <c r="E32" i="15"/>
  <c r="F32" i="15"/>
  <c r="E33" i="13"/>
  <c r="F33" i="13"/>
  <c r="K22" i="15"/>
  <c r="L22" i="15" s="1"/>
  <c r="K13" i="15"/>
  <c r="N13" i="15" s="1"/>
  <c r="K20" i="15"/>
  <c r="K19" i="15"/>
  <c r="L19" i="15" s="1"/>
  <c r="K18" i="15"/>
  <c r="L18" i="15" s="1"/>
  <c r="K29" i="15"/>
  <c r="K15" i="15"/>
  <c r="N15" i="15" s="1"/>
  <c r="K24" i="15"/>
  <c r="L24" i="15" s="1"/>
  <c r="K26" i="15"/>
  <c r="N26" i="15" s="1"/>
  <c r="K12" i="15"/>
  <c r="L12" i="15" s="1"/>
  <c r="K11" i="15"/>
  <c r="L11" i="15" s="1"/>
  <c r="K17" i="15"/>
  <c r="L17" i="15" s="1"/>
  <c r="K28" i="15"/>
  <c r="N28" i="15" s="1"/>
  <c r="K25" i="15"/>
  <c r="N25" i="15" s="1"/>
  <c r="K14" i="15"/>
  <c r="N14" i="15" s="1"/>
  <c r="K23" i="15"/>
  <c r="L23" i="15" s="1"/>
  <c r="K16" i="15"/>
  <c r="N16" i="15" s="1"/>
  <c r="K27" i="15"/>
  <c r="L27" i="15" s="1"/>
  <c r="K10" i="15"/>
  <c r="L10" i="15" s="1"/>
  <c r="N47" i="18"/>
  <c r="N9" i="18"/>
  <c r="M12" i="18"/>
  <c r="N17" i="18"/>
  <c r="M20" i="18"/>
  <c r="O45" i="18"/>
  <c r="N49" i="18"/>
  <c r="N21" i="18"/>
  <c r="M25" i="18"/>
  <c r="N30" i="18"/>
  <c r="O42" i="18"/>
  <c r="N25" i="18"/>
  <c r="N29" i="18"/>
  <c r="N44" i="18"/>
  <c r="O49" i="18"/>
  <c r="M16" i="18"/>
  <c r="M21" i="18"/>
  <c r="O44" i="18"/>
  <c r="N45" i="18"/>
  <c r="N46" i="18"/>
  <c r="M8" i="18"/>
  <c r="N13" i="18"/>
  <c r="M24" i="18"/>
  <c r="N48" i="18"/>
  <c r="M17" i="18"/>
  <c r="M29" i="18"/>
  <c r="N42" i="18"/>
  <c r="M13" i="18"/>
  <c r="P27" i="18"/>
  <c r="L31" i="18"/>
  <c r="R31" i="18"/>
  <c r="N43" i="18"/>
  <c r="O46" i="18"/>
  <c r="O48" i="18"/>
  <c r="P50" i="18"/>
  <c r="O30" i="18"/>
  <c r="P38" i="18"/>
  <c r="O43" i="18"/>
  <c r="O47" i="18"/>
  <c r="O8" i="18"/>
  <c r="P9" i="18"/>
  <c r="O9" i="18"/>
  <c r="O12" i="18"/>
  <c r="P13" i="18"/>
  <c r="O13" i="18"/>
  <c r="O16" i="18"/>
  <c r="P17" i="18"/>
  <c r="O17" i="18"/>
  <c r="O20" i="18"/>
  <c r="P21" i="18"/>
  <c r="O21" i="18"/>
  <c r="O24" i="18"/>
  <c r="P25" i="18"/>
  <c r="O25" i="18"/>
  <c r="P29" i="18"/>
  <c r="O29" i="18"/>
  <c r="O10" i="18"/>
  <c r="M14" i="18"/>
  <c r="M18" i="18"/>
  <c r="O22" i="18"/>
  <c r="P10" i="18"/>
  <c r="P14" i="18"/>
  <c r="P18" i="18"/>
  <c r="N10" i="18"/>
  <c r="N14" i="18"/>
  <c r="N22" i="18"/>
  <c r="N26" i="18"/>
  <c r="M27" i="18"/>
  <c r="O27" i="18"/>
  <c r="N27" i="18"/>
  <c r="M7" i="18"/>
  <c r="O7" i="18"/>
  <c r="N7" i="18"/>
  <c r="P7" i="18"/>
  <c r="M11" i="18"/>
  <c r="O11" i="18"/>
  <c r="N11" i="18"/>
  <c r="P11" i="18"/>
  <c r="M15" i="18"/>
  <c r="O15" i="18"/>
  <c r="N15" i="18"/>
  <c r="P15" i="18"/>
  <c r="M19" i="18"/>
  <c r="O19" i="18"/>
  <c r="N19" i="18"/>
  <c r="P19" i="18"/>
  <c r="M23" i="18"/>
  <c r="O23" i="18"/>
  <c r="N23" i="18"/>
  <c r="P23" i="18"/>
  <c r="O28" i="18"/>
  <c r="M10" i="18"/>
  <c r="O14" i="18"/>
  <c r="O18" i="18"/>
  <c r="M22" i="18"/>
  <c r="P26" i="18"/>
  <c r="M26" i="18"/>
  <c r="O26" i="18"/>
  <c r="M28" i="18"/>
  <c r="I31" i="18"/>
  <c r="P22" i="18"/>
  <c r="N18" i="18"/>
  <c r="M50" i="18"/>
  <c r="O50" i="18"/>
  <c r="N50" i="18"/>
  <c r="P42" i="18"/>
  <c r="P49" i="18"/>
  <c r="P8" i="18"/>
  <c r="P12" i="18"/>
  <c r="P16" i="18"/>
  <c r="P20" i="18"/>
  <c r="P24" i="18"/>
  <c r="P28" i="18"/>
  <c r="M30" i="18"/>
  <c r="M42" i="18"/>
  <c r="M43" i="18"/>
  <c r="M44" i="18"/>
  <c r="M45" i="18"/>
  <c r="M46" i="18"/>
  <c r="M47" i="18"/>
  <c r="M48" i="18"/>
  <c r="M49" i="18"/>
  <c r="P30" i="18"/>
  <c r="P43" i="18"/>
  <c r="P44" i="18"/>
  <c r="P45" i="18"/>
  <c r="P46" i="18"/>
  <c r="P47" i="18"/>
  <c r="P48" i="18"/>
  <c r="N8" i="18"/>
  <c r="N12" i="18"/>
  <c r="N16" i="18"/>
  <c r="N20" i="18"/>
  <c r="N24" i="18"/>
  <c r="N28" i="18"/>
  <c r="L51" i="18"/>
  <c r="Q6" i="18"/>
  <c r="M10" i="15"/>
  <c r="M16" i="15"/>
  <c r="M15" i="15"/>
  <c r="M25" i="15"/>
  <c r="M13" i="15"/>
  <c r="M19" i="15"/>
  <c r="M17" i="15"/>
  <c r="M12" i="15"/>
  <c r="M29" i="15"/>
  <c r="M23" i="15"/>
  <c r="M21" i="15"/>
  <c r="M28" i="15"/>
  <c r="M26" i="15"/>
  <c r="M14" i="15"/>
  <c r="M18" i="15"/>
  <c r="M20" i="15"/>
  <c r="M22" i="15"/>
  <c r="K41" i="1"/>
  <c r="K43" i="1" s="1"/>
  <c r="M11" i="15"/>
  <c r="M24" i="15"/>
  <c r="L20" i="15"/>
  <c r="P41" i="18"/>
  <c r="N41" i="18"/>
  <c r="O41" i="18"/>
  <c r="M41" i="18"/>
  <c r="P40" i="18"/>
  <c r="N40" i="18"/>
  <c r="O40" i="18"/>
  <c r="M40" i="18"/>
  <c r="P39" i="18"/>
  <c r="N39" i="18"/>
  <c r="O39" i="18"/>
  <c r="M39" i="18"/>
  <c r="N38" i="18"/>
  <c r="O38" i="18"/>
  <c r="M38" i="18"/>
  <c r="R51" i="18"/>
  <c r="P37" i="18"/>
  <c r="N37" i="18"/>
  <c r="O37" i="18"/>
  <c r="M37" i="18"/>
  <c r="P36" i="18"/>
  <c r="N36" i="18"/>
  <c r="O36" i="18"/>
  <c r="M36" i="18"/>
  <c r="H9" i="15"/>
  <c r="M27" i="15"/>
  <c r="H21" i="15"/>
  <c r="I9" i="15"/>
  <c r="G9" i="15"/>
  <c r="M9" i="15" s="1"/>
  <c r="M32" i="15" l="1"/>
  <c r="L37" i="15"/>
  <c r="K9" i="15"/>
  <c r="L9" i="15" s="1"/>
  <c r="K21" i="15"/>
  <c r="L21" i="15" s="1"/>
  <c r="E36" i="8"/>
  <c r="E35" i="8"/>
  <c r="L25" i="15"/>
  <c r="N18" i="15"/>
  <c r="R53" i="18"/>
  <c r="L53" i="18"/>
  <c r="Q29" i="18"/>
  <c r="Q24" i="18"/>
  <c r="Q8" i="18"/>
  <c r="O31" i="18"/>
  <c r="Q13" i="18"/>
  <c r="Q17" i="18"/>
  <c r="Q25" i="18"/>
  <c r="Q21" i="18"/>
  <c r="Q9" i="18"/>
  <c r="Q16" i="18"/>
  <c r="P31" i="18"/>
  <c r="Q20" i="18"/>
  <c r="Q23" i="18"/>
  <c r="Q11" i="18"/>
  <c r="N31" i="18"/>
  <c r="Q12" i="18"/>
  <c r="Q46" i="18"/>
  <c r="Q42" i="18"/>
  <c r="Q26" i="18"/>
  <c r="M31" i="18"/>
  <c r="Q50" i="18"/>
  <c r="Q28" i="18"/>
  <c r="Q10" i="18"/>
  <c r="Q19" i="18"/>
  <c r="Q7" i="18"/>
  <c r="Q18" i="18"/>
  <c r="O51" i="18"/>
  <c r="Q48" i="18"/>
  <c r="Q44" i="18"/>
  <c r="Q22" i="18"/>
  <c r="Q15" i="18"/>
  <c r="Q27" i="18"/>
  <c r="P51" i="18"/>
  <c r="Q49" i="18"/>
  <c r="Q47" i="18"/>
  <c r="Q45" i="18"/>
  <c r="Q43" i="18"/>
  <c r="Q30" i="18"/>
  <c r="Q14" i="18"/>
  <c r="N19" i="15"/>
  <c r="L16" i="15"/>
  <c r="N12" i="15"/>
  <c r="N17" i="15"/>
  <c r="L13" i="15"/>
  <c r="L26" i="15"/>
  <c r="L14" i="15"/>
  <c r="L15" i="15"/>
  <c r="L28" i="15"/>
  <c r="N23" i="15"/>
  <c r="N22" i="15"/>
  <c r="N27" i="15"/>
  <c r="N10" i="15"/>
  <c r="N11" i="15"/>
  <c r="N20" i="15"/>
  <c r="N24" i="15"/>
  <c r="N29" i="15"/>
  <c r="L29" i="15"/>
  <c r="N51" i="18"/>
  <c r="Q41" i="18"/>
  <c r="Q40" i="18"/>
  <c r="Q39" i="18"/>
  <c r="Q38" i="18"/>
  <c r="Q37" i="18"/>
  <c r="M51" i="18"/>
  <c r="Q36" i="18"/>
  <c r="N21" i="15"/>
  <c r="H35" i="15"/>
  <c r="I35" i="15"/>
  <c r="G35" i="15"/>
  <c r="K35" i="15" l="1"/>
  <c r="N53" i="18"/>
  <c r="N9" i="15"/>
  <c r="N32" i="15" s="1"/>
  <c r="O53" i="18"/>
  <c r="M53" i="18"/>
  <c r="P53" i="18"/>
  <c r="Q31" i="18"/>
  <c r="Q51" i="18"/>
  <c r="Q53" i="18" l="1"/>
  <c r="P55" i="18" s="1"/>
  <c r="L35" i="15"/>
  <c r="L48" i="15" s="1"/>
  <c r="N35" i="15"/>
  <c r="M35" i="15"/>
  <c r="L44" i="15" l="1"/>
  <c r="L38" i="15"/>
  <c r="L46" i="15"/>
  <c r="N55" i="18"/>
  <c r="O55" i="18"/>
  <c r="M55" i="18"/>
  <c r="L45" i="15"/>
  <c r="L47" i="15"/>
  <c r="L41" i="15" l="1"/>
  <c r="L39" i="15"/>
  <c r="L42" i="15" s="1"/>
  <c r="Q55" i="18"/>
  <c r="F34" i="13" l="1"/>
</calcChain>
</file>

<file path=xl/sharedStrings.xml><?xml version="1.0" encoding="utf-8"?>
<sst xmlns="http://schemas.openxmlformats.org/spreadsheetml/2006/main" count="527" uniqueCount="283">
  <si>
    <t>A.</t>
  </si>
  <si>
    <t>Staff Salaries and Benefits</t>
  </si>
  <si>
    <t>B.</t>
  </si>
  <si>
    <t>Staff Travel/Training/Meetings</t>
  </si>
  <si>
    <t>C.</t>
  </si>
  <si>
    <t>D.</t>
  </si>
  <si>
    <t>E.</t>
  </si>
  <si>
    <t>F.</t>
  </si>
  <si>
    <t>Telephone /Internet</t>
  </si>
  <si>
    <t>G.</t>
  </si>
  <si>
    <t xml:space="preserve">Rent </t>
  </si>
  <si>
    <t>H.</t>
  </si>
  <si>
    <t>Utilities</t>
  </si>
  <si>
    <t>Insurance</t>
  </si>
  <si>
    <t>J.</t>
  </si>
  <si>
    <t>K.</t>
  </si>
  <si>
    <t>L.</t>
  </si>
  <si>
    <t>Equipment Maintenance</t>
  </si>
  <si>
    <t>M.</t>
  </si>
  <si>
    <t>Acctg, Audit or Annual Statements</t>
  </si>
  <si>
    <t>N.</t>
  </si>
  <si>
    <t>O.</t>
  </si>
  <si>
    <t>Indirect Costs</t>
  </si>
  <si>
    <t>P.</t>
  </si>
  <si>
    <t>Q.</t>
  </si>
  <si>
    <t>R.</t>
  </si>
  <si>
    <t>S.</t>
  </si>
  <si>
    <t>T.</t>
  </si>
  <si>
    <t>Supportive Services</t>
  </si>
  <si>
    <t>I.</t>
  </si>
  <si>
    <t>Equipment Purchases</t>
  </si>
  <si>
    <t>Equipment Rent/Lease</t>
  </si>
  <si>
    <t>Expenditure Classification</t>
  </si>
  <si>
    <t>Contract #:</t>
  </si>
  <si>
    <t>Date</t>
  </si>
  <si>
    <t>Contract Year:</t>
  </si>
  <si>
    <t xml:space="preserve">Prepared By (Print &amp; Sign) </t>
  </si>
  <si>
    <t>Approved By (Print &amp; Sign)</t>
  </si>
  <si>
    <t>Admin</t>
  </si>
  <si>
    <t>Note:</t>
  </si>
  <si>
    <t>Cumulative Expenditures</t>
  </si>
  <si>
    <t>REIMBURSEMENT INVOICE</t>
  </si>
  <si>
    <t>Net Reimbursable Amount</t>
  </si>
  <si>
    <t>Fiscal Staff (Print  Sign)</t>
  </si>
  <si>
    <t>______________________________________</t>
  </si>
  <si>
    <t>____________</t>
  </si>
  <si>
    <t>___________</t>
  </si>
  <si>
    <t>WDD Use Only</t>
  </si>
  <si>
    <t>#</t>
  </si>
  <si>
    <t>Last Name</t>
  </si>
  <si>
    <t>First Name</t>
  </si>
  <si>
    <t>Position</t>
  </si>
  <si>
    <t>Total Paid</t>
  </si>
  <si>
    <t>Program</t>
  </si>
  <si>
    <t>Program Budget Remaining</t>
  </si>
  <si>
    <t>Admin Budget Remaining</t>
  </si>
  <si>
    <t>Budget</t>
  </si>
  <si>
    <t>___________________________________________</t>
  </si>
  <si>
    <t>EXPENDITURE SUMMARY</t>
  </si>
  <si>
    <t>Contractor Name:</t>
  </si>
  <si>
    <t>Period From:</t>
  </si>
  <si>
    <t>Total:</t>
  </si>
  <si>
    <t>Sub-Total Program</t>
  </si>
  <si>
    <t>Total Program &amp; Admin. Budget:</t>
  </si>
  <si>
    <t>Total Program &amp; Admin. Expenditures:</t>
  </si>
  <si>
    <t>Ref. Inv. :</t>
  </si>
  <si>
    <t>Budget Remaining:</t>
  </si>
  <si>
    <t>% of Remaining Budget</t>
  </si>
  <si>
    <t>% of Total Exp vs. Budget</t>
  </si>
  <si>
    <t>% of Admin</t>
  </si>
  <si>
    <t>% of Program</t>
  </si>
  <si>
    <t>Total Hours</t>
  </si>
  <si>
    <t>YTD Expenditure</t>
  </si>
  <si>
    <t>Grant Total</t>
  </si>
  <si>
    <t>Total S &amp; B</t>
  </si>
  <si>
    <t>Hourly Based Staff</t>
  </si>
  <si>
    <t>Salary Based Staff</t>
  </si>
  <si>
    <t>Non WDD Program</t>
  </si>
  <si>
    <r>
      <t xml:space="preserve">Less: YTD Program Income </t>
    </r>
    <r>
      <rPr>
        <b/>
        <sz val="10"/>
        <color rgb="FFFF0000"/>
        <rFont val="Calibri"/>
        <family val="2"/>
        <scheme val="minor"/>
      </rPr>
      <t>(Please Detail below)</t>
    </r>
    <r>
      <rPr>
        <b/>
        <sz val="10"/>
        <rFont val="Calibri"/>
        <family val="2"/>
        <scheme val="minor"/>
      </rPr>
      <t>------------------------------------</t>
    </r>
  </si>
  <si>
    <t>Grant Total:</t>
  </si>
  <si>
    <t xml:space="preserve">Invoice Number: </t>
  </si>
  <si>
    <t>Invoice Number:</t>
  </si>
  <si>
    <t>Other (Specify)</t>
  </si>
  <si>
    <t>WIOA MONTHLY EXPENDITURE CLAIM</t>
  </si>
  <si>
    <t>YTD WEXP</t>
  </si>
  <si>
    <t>County of San Bernardin, WDD - Fiscal Unit</t>
  </si>
  <si>
    <t>290 North D Street 6TH Floor, San Bernardino, CA 92415-0046</t>
  </si>
  <si>
    <t>Supporting Documents:</t>
  </si>
  <si>
    <t>Enter your Organization Name, Contract Number, Contract Year, Invoice Number, Period From</t>
  </si>
  <si>
    <t>Enter your Budgets and Expenditures in the appropriate columns for each classification.</t>
  </si>
  <si>
    <t>Payroll Summary Sheet:</t>
  </si>
  <si>
    <t>Other Forms:</t>
  </si>
  <si>
    <t>Enter your adjustment items in the Adjustments block.</t>
  </si>
  <si>
    <t>EMPLOYER'S Monthly Benefit Amount</t>
  </si>
  <si>
    <t>Benefit Rate</t>
  </si>
  <si>
    <t>Period Ended By:</t>
  </si>
  <si>
    <t>Period To:</t>
  </si>
  <si>
    <t>The Monthly Tracking:</t>
  </si>
  <si>
    <t>Submit any other forms if needed.</t>
  </si>
  <si>
    <t>EMPLOYEE Monthly Salary Amount (GROSS)</t>
  </si>
  <si>
    <t>used previously.</t>
  </si>
  <si>
    <t>MONTHLY TRACKING</t>
  </si>
  <si>
    <t xml:space="preserve">Enter all yellow highlighted fields for the appropriate month.  This sheet is the tool to calculate </t>
  </si>
  <si>
    <t>year-to-date information on the EXP Summary Sheet.</t>
  </si>
  <si>
    <t>Less:</t>
  </si>
  <si>
    <t>Program Income</t>
  </si>
  <si>
    <t>Add:</t>
  </si>
  <si>
    <t>All Work Exp. Need to code SAC-JOB-YTH-200-3918</t>
  </si>
  <si>
    <t>EXPENDITURE CLASSIFICATION</t>
  </si>
  <si>
    <t>The Invoice Sheet (linked to EXP Summary Sheet):</t>
  </si>
  <si>
    <t>Total Accrual or Advance:</t>
  </si>
  <si>
    <t>Contracted Services</t>
  </si>
  <si>
    <t>U.</t>
  </si>
  <si>
    <t>Program Profit</t>
  </si>
  <si>
    <r>
      <rPr>
        <b/>
        <i/>
        <sz val="12"/>
        <color rgb="FFFF0000"/>
        <rFont val="Calibri"/>
        <family val="2"/>
        <scheme val="minor"/>
      </rPr>
      <t xml:space="preserve">2. </t>
    </r>
    <r>
      <rPr>
        <b/>
        <i/>
        <sz val="12"/>
        <color theme="1"/>
        <rFont val="Calibri"/>
        <family val="2"/>
        <scheme val="minor"/>
      </rPr>
      <t>Require 100% to Work Experience on Section O (S&amp;B):</t>
    </r>
  </si>
  <si>
    <t>Program Staff (Print &amp; Sign)</t>
  </si>
  <si>
    <t>Ajax Corp</t>
  </si>
  <si>
    <t>Please do not make any changes to the workbook. Submit it as it is.</t>
  </si>
  <si>
    <t>tracking sheets. Please submit EXP Summary sheet with your invoice sheet.</t>
  </si>
  <si>
    <t>Section A (S&amp;B): Work Experience column should be used for activities that support WEX.</t>
  </si>
  <si>
    <t>Enter your accrual repayment on the Accrual Repayment field.</t>
  </si>
  <si>
    <t>Requested Monthly Accrual</t>
  </si>
  <si>
    <t>ENTER INFORMATION IN YELLOW CELLS ONLY</t>
  </si>
  <si>
    <t>A</t>
  </si>
  <si>
    <t>B</t>
  </si>
  <si>
    <t>C</t>
  </si>
  <si>
    <t>Office Supplies/Postage</t>
  </si>
  <si>
    <t>D</t>
  </si>
  <si>
    <t>E</t>
  </si>
  <si>
    <t>F</t>
  </si>
  <si>
    <t>G</t>
  </si>
  <si>
    <t>H</t>
  </si>
  <si>
    <t>I</t>
  </si>
  <si>
    <t>J</t>
  </si>
  <si>
    <t>K</t>
  </si>
  <si>
    <t>L</t>
  </si>
  <si>
    <t>Printing, Reproduction (Instruction Mtrl)</t>
  </si>
  <si>
    <t>M</t>
  </si>
  <si>
    <t>Recruitment, Outreach</t>
  </si>
  <si>
    <t>N</t>
  </si>
  <si>
    <t>Training/Materials, Class Supplies, Books</t>
  </si>
  <si>
    <t>O</t>
  </si>
  <si>
    <t>Participant Wages and Benefits</t>
  </si>
  <si>
    <t>P</t>
  </si>
  <si>
    <t>Q</t>
  </si>
  <si>
    <t>R</t>
  </si>
  <si>
    <t>Subcontracts</t>
  </si>
  <si>
    <t>S</t>
  </si>
  <si>
    <t>T</t>
  </si>
  <si>
    <t xml:space="preserve">Other (Specify Please)  </t>
  </si>
  <si>
    <t>U</t>
  </si>
  <si>
    <t>Please enter all the program related employees' salary or hourly paid information clearly.</t>
  </si>
  <si>
    <t xml:space="preserve">(Example: Accrual, Inventory, or Supportive Services forms) </t>
  </si>
  <si>
    <t>Highlight all the dollar amounts you are requesting for reimbursement on the receipts or invoices.</t>
  </si>
  <si>
    <t>Complete a calculator tape run on each expenditure classification showing the breakdown.</t>
  </si>
  <si>
    <t>Separate with color paper and label each section by it's classification - A, B, C, D, etc.</t>
  </si>
  <si>
    <t>the claim may be disallowed, delayed or returned.</t>
  </si>
  <si>
    <t>SUBCONTRACTS MUST BE PRE-APPROVED BY WDD PROGRAM ANALYSTS</t>
  </si>
  <si>
    <t>ANY PURCHASES OR LEASES OVER $500 MUST HAVE PRIOR APPROVAL FROM WDD PROGRAM ANALYSTS</t>
  </si>
  <si>
    <t>ADMIN EXPENSES MUST BE LESS THAN 8%</t>
  </si>
  <si>
    <t>TOTAL EXPENDITURES</t>
  </si>
  <si>
    <t>NOTE:</t>
  </si>
  <si>
    <t>SUBMIT INVOICE TO:</t>
  </si>
  <si>
    <t>EMAIL</t>
  </si>
  <si>
    <t>PHONE</t>
  </si>
  <si>
    <t>DATE</t>
  </si>
  <si>
    <t>CURRENT MONTHLY EXPENDITURES</t>
  </si>
  <si>
    <t>ADMIN</t>
  </si>
  <si>
    <t>PROGRAM</t>
  </si>
  <si>
    <t>WORK EXPERIENCE</t>
  </si>
  <si>
    <t>TOTAL</t>
  </si>
  <si>
    <t>●</t>
  </si>
  <si>
    <t>JANE DOE, Program Coordinator</t>
  </si>
  <si>
    <t>SUSAN Q, Student Services Director</t>
  </si>
  <si>
    <t>CONTRACTOR NAME</t>
  </si>
  <si>
    <t>CONTRACT #</t>
  </si>
  <si>
    <t>CONTRACT YEAR</t>
  </si>
  <si>
    <t>Prev Month Accrual Reversal</t>
  </si>
  <si>
    <r>
      <t xml:space="preserve">ADJUSTMENTS </t>
    </r>
    <r>
      <rPr>
        <b/>
        <sz val="12"/>
        <color rgb="FFFF0000"/>
        <rFont val="Arial"/>
        <family val="2"/>
      </rPr>
      <t>(Please Specify below)</t>
    </r>
    <r>
      <rPr>
        <b/>
        <sz val="12"/>
        <color theme="1"/>
        <rFont val="Arial"/>
        <family val="2"/>
      </rPr>
      <t>:</t>
    </r>
  </si>
  <si>
    <t>Attach the calculator tape run to each section cover page, with tape.</t>
  </si>
  <si>
    <r>
      <rPr>
        <b/>
        <i/>
        <sz val="12"/>
        <color rgb="FFFF0000"/>
        <rFont val="Calibri"/>
        <family val="2"/>
        <scheme val="minor"/>
      </rPr>
      <t>1.</t>
    </r>
    <r>
      <rPr>
        <b/>
        <i/>
        <sz val="12"/>
        <color theme="1"/>
        <rFont val="Calibri"/>
        <family val="2"/>
        <scheme val="minor"/>
      </rPr>
      <t xml:space="preserve"> Require 20% Work Experience</t>
    </r>
  </si>
  <si>
    <t>PERIOD ENDING:</t>
  </si>
  <si>
    <t>XX</t>
  </si>
  <si>
    <t>PROG</t>
  </si>
  <si>
    <t>1.</t>
  </si>
  <si>
    <t>2.</t>
  </si>
  <si>
    <t>3.</t>
  </si>
  <si>
    <t>4.</t>
  </si>
  <si>
    <t>5.</t>
  </si>
  <si>
    <t>6.</t>
  </si>
  <si>
    <t>Cum. Admin Exp vs. Total Expense</t>
  </si>
  <si>
    <t>Cum. Program Exp vs. Total Expense</t>
  </si>
  <si>
    <t>Work Experience vs. Total Expense</t>
  </si>
  <si>
    <t>&lt;= 15%</t>
  </si>
  <si>
    <t>&lt;= 8%</t>
  </si>
  <si>
    <t>&gt;= 20%</t>
  </si>
  <si>
    <t>REQUIRED</t>
  </si>
  <si>
    <t>Contractor:</t>
  </si>
  <si>
    <t>Staff S &amp; B Payroll Summary Sheet</t>
  </si>
  <si>
    <t>EMPLOYEE Monthly Wage Amount (GROSS)</t>
  </si>
  <si>
    <t># HOURS</t>
  </si>
  <si>
    <t>PERCENTAGE TIME</t>
  </si>
  <si>
    <t>Total = 100%</t>
  </si>
  <si>
    <t>Cum. Admin + Indir Exp vs. Total Expense</t>
  </si>
  <si>
    <t>Total Accrual</t>
  </si>
  <si>
    <t>ACCRUAL REQUEST FORM</t>
  </si>
  <si>
    <r>
      <t>1</t>
    </r>
    <r>
      <rPr>
        <b/>
        <i/>
        <sz val="14"/>
        <rFont val="Calibri"/>
        <family val="2"/>
        <scheme val="minor"/>
      </rPr>
      <t>.  The monthly accrual amount should not be greater than the average monthly expenditures</t>
    </r>
  </si>
  <si>
    <r>
      <t>3</t>
    </r>
    <r>
      <rPr>
        <b/>
        <i/>
        <sz val="14"/>
        <rFont val="Calibri"/>
        <family val="2"/>
        <scheme val="minor"/>
      </rPr>
      <t>. Requested accrual amount must be reversed in the following monthly claim on the "Reimbursement Invoice"</t>
    </r>
  </si>
  <si>
    <r>
      <t>2</t>
    </r>
    <r>
      <rPr>
        <b/>
        <i/>
        <sz val="14"/>
        <rFont val="Calibri"/>
        <family val="2"/>
        <scheme val="minor"/>
      </rPr>
      <t>.  Please indicate how you derive the numbers (Calculations) and the basis or assumptions used in the calculations of the monthly accrual</t>
    </r>
  </si>
  <si>
    <r>
      <t xml:space="preserve">Monthly Accrual </t>
    </r>
    <r>
      <rPr>
        <b/>
        <vertAlign val="superscript"/>
        <sz val="12"/>
        <color rgb="FFFF0000"/>
        <rFont val="Arial"/>
        <family val="2"/>
      </rPr>
      <t>1</t>
    </r>
  </si>
  <si>
    <r>
      <t xml:space="preserve">Calculations </t>
    </r>
    <r>
      <rPr>
        <b/>
        <vertAlign val="superscript"/>
        <sz val="12"/>
        <color rgb="FFFF0000"/>
        <rFont val="Arial"/>
        <family val="2"/>
      </rPr>
      <t>2</t>
    </r>
  </si>
  <si>
    <r>
      <t xml:space="preserve">Basis/Assumptions </t>
    </r>
    <r>
      <rPr>
        <b/>
        <vertAlign val="superscript"/>
        <sz val="12"/>
        <color rgb="FFFF0000"/>
        <rFont val="Arial"/>
        <family val="2"/>
      </rPr>
      <t>2</t>
    </r>
  </si>
  <si>
    <t>500</t>
  </si>
  <si>
    <t>909.555.1233</t>
  </si>
  <si>
    <t>909.555.1234</t>
  </si>
  <si>
    <t xml:space="preserve">     By signing this report, I certify to the best of my knowledge and belief that the report is true, complete, and accurate and the expenditures, disbursements and cash receipts are for the purposes and objectives set forth in the terms and conditions of the Federal award.  I am aware that any false, fictitious, or fraudulent information, or the omission of any material fact, may subject me to criminal, civil or administrative penalties for fraud, false statements, false claims or otherwise (U.S. Code Title 18, Section 1001 and Title 31, Sections 3729-3730 and 3801-3912.</t>
  </si>
  <si>
    <t>PLANNING ESTIMATE</t>
  </si>
  <si>
    <t>WDD WIOA</t>
  </si>
  <si>
    <t xml:space="preserve"> </t>
  </si>
  <si>
    <t>IN SCHOOL</t>
  </si>
  <si>
    <t>TOTAL BUDGET</t>
  </si>
  <si>
    <r>
      <rPr>
        <b/>
        <u/>
        <sz val="14"/>
        <color theme="1"/>
        <rFont val="Arial"/>
        <family val="2"/>
      </rPr>
      <t>(INVOICE DATE)</t>
    </r>
    <r>
      <rPr>
        <b/>
        <sz val="14"/>
        <color theme="1"/>
        <rFont val="Arial"/>
        <family val="2"/>
      </rPr>
      <t xml:space="preserve"> / Period From:</t>
    </r>
  </si>
  <si>
    <r>
      <t xml:space="preserve">and To in the appropriate fields.  </t>
    </r>
    <r>
      <rPr>
        <i/>
        <sz val="12"/>
        <rFont val="Cambria"/>
        <family val="1"/>
        <scheme val="major"/>
      </rPr>
      <t>Note</t>
    </r>
    <r>
      <rPr>
        <sz val="12"/>
        <rFont val="Cambria"/>
        <family val="1"/>
        <scheme val="major"/>
      </rPr>
      <t xml:space="preserve">: invoice numbers must be unique and cannot have been </t>
    </r>
  </si>
  <si>
    <r>
      <t xml:space="preserve">Section O (W&amp;B) - </t>
    </r>
    <r>
      <rPr>
        <b/>
        <u/>
        <sz val="12"/>
        <rFont val="Cambria"/>
        <family val="1"/>
        <scheme val="major"/>
      </rPr>
      <t>100%</t>
    </r>
    <r>
      <rPr>
        <sz val="12"/>
        <rFont val="Cambria"/>
        <family val="1"/>
        <scheme val="major"/>
      </rPr>
      <t xml:space="preserve"> to Work Experience.</t>
    </r>
  </si>
  <si>
    <r>
      <t xml:space="preserve">Print &amp; sign your name with </t>
    </r>
    <r>
      <rPr>
        <sz val="12"/>
        <color rgb="FF0000FF"/>
        <rFont val="Cambria"/>
        <family val="1"/>
        <scheme val="major"/>
      </rPr>
      <t>BLUE INK</t>
    </r>
    <r>
      <rPr>
        <sz val="12"/>
        <rFont val="Cambria"/>
        <family val="1"/>
        <scheme val="major"/>
      </rPr>
      <t>, and submit to WDD by the 10th of each month.</t>
    </r>
  </si>
  <si>
    <r>
      <rPr>
        <b/>
        <u/>
        <sz val="12"/>
        <rFont val="Cambria"/>
        <family val="1"/>
        <scheme val="major"/>
      </rPr>
      <t>Do not type manually in EXP Summary Sheet!</t>
    </r>
    <r>
      <rPr>
        <sz val="12"/>
        <rFont val="Cambria"/>
        <family val="1"/>
        <scheme val="major"/>
      </rPr>
      <t xml:space="preserve"> It will autofill from the invoice and monthly</t>
    </r>
  </si>
  <si>
    <r>
      <t xml:space="preserve">Keep this sheet for your own reference - </t>
    </r>
    <r>
      <rPr>
        <b/>
        <sz val="12"/>
        <rFont val="Cambria"/>
        <family val="1"/>
        <scheme val="major"/>
      </rPr>
      <t>not required to be submitted with your claims</t>
    </r>
    <r>
      <rPr>
        <sz val="12"/>
        <rFont val="Cambria"/>
        <family val="1"/>
        <scheme val="major"/>
      </rPr>
      <t>.</t>
    </r>
  </si>
  <si>
    <r>
      <t xml:space="preserve">Attach the supporting documents (including invoices, receipts, etc.) to each section in the </t>
    </r>
    <r>
      <rPr>
        <b/>
        <u/>
        <sz val="12"/>
        <rFont val="Cambria"/>
        <family val="1"/>
        <scheme val="major"/>
      </rPr>
      <t>same</t>
    </r>
  </si>
  <si>
    <r>
      <rPr>
        <b/>
        <u/>
        <sz val="12"/>
        <rFont val="Cambria"/>
        <family val="1"/>
        <scheme val="major"/>
      </rPr>
      <t>order</t>
    </r>
    <r>
      <rPr>
        <b/>
        <sz val="12"/>
        <rFont val="Cambria"/>
        <family val="1"/>
        <scheme val="major"/>
      </rPr>
      <t xml:space="preserve"> </t>
    </r>
    <r>
      <rPr>
        <sz val="12"/>
        <rFont val="Cambria"/>
        <family val="1"/>
        <scheme val="major"/>
      </rPr>
      <t xml:space="preserve">as your calculator tape.  If the supporting document is insufficient or missing, </t>
    </r>
  </si>
  <si>
    <r>
      <t xml:space="preserve">Copy of </t>
    </r>
    <r>
      <rPr>
        <b/>
        <u/>
        <sz val="12"/>
        <rFont val="Cambria"/>
        <family val="1"/>
        <scheme val="major"/>
      </rPr>
      <t>General Ledger</t>
    </r>
    <r>
      <rPr>
        <sz val="12"/>
        <rFont val="Cambria"/>
        <family val="1"/>
        <scheme val="major"/>
      </rPr>
      <t xml:space="preserve"> showing costs that are being claimed.</t>
    </r>
  </si>
  <si>
    <t>Please submit a zero invoice if you have no claims for that month.</t>
  </si>
  <si>
    <t>MONTHLY REIMBURSEMENT CLAIM INSTRUCTIONS</t>
  </si>
  <si>
    <t>Program Exp vs. Total Expense</t>
  </si>
  <si>
    <t>&gt;= 35%</t>
  </si>
  <si>
    <t>City of Residence</t>
  </si>
  <si>
    <t>Industry Sector for Work Experience</t>
  </si>
  <si>
    <t>Work Experience Job Title</t>
  </si>
  <si>
    <t>7.</t>
  </si>
  <si>
    <t>Customer Information</t>
  </si>
  <si>
    <r>
      <t xml:space="preserve">Provide customer information on the enrollment information tab.  This will be an ongoing list of enrollees (those provided with program elements) throughout the duration of the program year.  </t>
    </r>
    <r>
      <rPr>
        <b/>
        <sz val="12"/>
        <rFont val="Cambria"/>
        <family val="1"/>
        <scheme val="major"/>
      </rPr>
      <t>** Therefore, keep adding to the list with each successive month. **</t>
    </r>
  </si>
  <si>
    <t>Submit this sheet with all your program claims, as necessary.</t>
  </si>
  <si>
    <t>V</t>
  </si>
  <si>
    <t>Prepaid Cards - Not Reimbursable</t>
  </si>
  <si>
    <t>V.</t>
  </si>
  <si>
    <t xml:space="preserve">Prepaid Cards - Not Reimbursable </t>
  </si>
  <si>
    <t>Issuance Date</t>
  </si>
  <si>
    <t>State ID</t>
  </si>
  <si>
    <t>Gift Card Type</t>
  </si>
  <si>
    <t>Denomination</t>
  </si>
  <si>
    <t>Serial Number</t>
  </si>
  <si>
    <t>Amazon</t>
  </si>
  <si>
    <t>Target</t>
  </si>
  <si>
    <t>PREPAID CARDS LOG</t>
  </si>
  <si>
    <t>Target $25</t>
  </si>
  <si>
    <t>Target $50</t>
  </si>
  <si>
    <t>Target $100</t>
  </si>
  <si>
    <t>Amazon $25</t>
  </si>
  <si>
    <t>Amazon $50</t>
  </si>
  <si>
    <t>Amazon $100</t>
  </si>
  <si>
    <t># of Cards Issued</t>
  </si>
  <si>
    <t>Expenditures to Date</t>
  </si>
  <si>
    <t>Total</t>
  </si>
  <si>
    <t xml:space="preserve">TARGET GIFT CARD SUMMARY </t>
  </si>
  <si>
    <t>AMAZON GIFT CARD SUMMARY</t>
  </si>
  <si>
    <t>Name of Occupational Training Program</t>
  </si>
  <si>
    <t>PUMA #</t>
  </si>
  <si>
    <t>Date of First Program Element</t>
  </si>
  <si>
    <t>Industry Sector for Occupational Training</t>
  </si>
  <si>
    <t>Barrier Used for Eligibility</t>
  </si>
  <si>
    <t>BSD &amp; Low Income</t>
  </si>
  <si>
    <t>Other</t>
  </si>
  <si>
    <t>Government/Education</t>
  </si>
  <si>
    <t>Construction</t>
  </si>
  <si>
    <t>Healthcare</t>
  </si>
  <si>
    <t>Manufacturing</t>
  </si>
  <si>
    <t>Logistics</t>
  </si>
  <si>
    <t>Mining</t>
  </si>
  <si>
    <t>Professional, Scientific, and Technical Services</t>
  </si>
  <si>
    <t>OSY or ISY</t>
  </si>
  <si>
    <t>Out-of-School Youth</t>
  </si>
  <si>
    <t>In-School Youth</t>
  </si>
  <si>
    <t>Incentive for:</t>
  </si>
  <si>
    <t>2024 - 2025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</si>
</sst>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5" formatCode="&quot;$&quot;#,##0_);\(&quot;$&quot;#,##0\)"/>
    <numFmt numFmtId="7" formatCode="&quot;$&quot;#,##0.00_);\(&quot;$&quot;#,##0.00\)"/>
    <numFmt numFmtId="44" formatCode="_(&quot;$&quot;* #,##0.00_);_(&quot;$&quot;* \(#,##0.00\);_(&quot;$&quot;* &quot;-&quot;??_);_(@_)"/>
    <numFmt numFmtId="43" formatCode="_(* #,##0.00_);_(* \(#,##0.00\);_(* &quot;-&quot;??_);_(@_)"/>
    <numFmt numFmtId="164" formatCode="mmmm\ d\,\ yyyy"/>
    <numFmt numFmtId="165" formatCode="&quot;$&quot;#,##0\ ;\(&quot;$&quot;#,##0\)"/>
    <numFmt numFmtId="166" formatCode="#,##0."/>
    <numFmt numFmtId="167" formatCode="#,###,##0.00;\(#,###,##0.00\)"/>
    <numFmt numFmtId="168" formatCode="&quot;$&quot;#,###,##0.00;\(&quot;$&quot;#,###,##0.00\)"/>
    <numFmt numFmtId="169" formatCode="#,##0.00%;\(#,##0.00%\)"/>
    <numFmt numFmtId="170" formatCode="mmm\-yyyy"/>
    <numFmt numFmtId="171" formatCode="0.0_);\(0.0\)"/>
    <numFmt numFmtId="172" formatCode=";;;@"/>
    <numFmt numFmtId="173" formatCode="mm/dd/yy;@"/>
  </numFmts>
  <fonts count="133" x14ac:knownFonts="1">
    <font>
      <sz val="11"/>
      <color theme="1"/>
      <name val="Calibri"/>
      <family val="2"/>
      <scheme val="minor"/>
    </font>
    <font>
      <sz val="12"/>
      <color theme="1"/>
      <name val="Calibri"/>
      <family val="2"/>
      <scheme val="minor"/>
    </font>
    <font>
      <b/>
      <sz val="11"/>
      <color theme="1"/>
      <name val="Calibri"/>
      <family val="2"/>
      <scheme val="minor"/>
    </font>
    <font>
      <sz val="10"/>
      <name val="Arial"/>
      <family val="2"/>
    </font>
    <font>
      <sz val="8"/>
      <name val="Arial"/>
      <family val="2"/>
    </font>
    <font>
      <u/>
      <sz val="10"/>
      <color indexed="1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7"/>
      <name val="Arial"/>
      <family val="2"/>
    </font>
    <font>
      <sz val="12"/>
      <name val="MS Sans Serif"/>
      <family val="2"/>
    </font>
    <font>
      <sz val="10"/>
      <color indexed="22"/>
      <name val="Arial"/>
      <family val="2"/>
    </font>
    <font>
      <sz val="1"/>
      <color indexed="8"/>
      <name val="Courier"/>
      <family val="3"/>
    </font>
    <font>
      <i/>
      <sz val="1"/>
      <color indexed="8"/>
      <name val="Courier"/>
      <family val="3"/>
    </font>
    <font>
      <sz val="10"/>
      <color indexed="0"/>
      <name val="Arial"/>
      <family val="2"/>
    </font>
    <font>
      <u/>
      <sz val="7"/>
      <color indexed="12"/>
      <name val="Arial"/>
      <family val="2"/>
    </font>
    <font>
      <b/>
      <sz val="7"/>
      <name val="Arial"/>
      <family val="2"/>
    </font>
    <font>
      <b/>
      <sz val="10"/>
      <color indexed="0"/>
      <name val="Arial"/>
      <family val="2"/>
    </font>
    <font>
      <b/>
      <i/>
      <sz val="12"/>
      <color indexed="4"/>
      <name val="Arial"/>
      <family val="2"/>
    </font>
    <font>
      <b/>
      <sz val="9"/>
      <name val="Arial"/>
      <family val="2"/>
    </font>
    <font>
      <sz val="10"/>
      <color indexed="8"/>
      <name val="Arial"/>
      <family val="2"/>
    </font>
    <font>
      <b/>
      <i/>
      <sz val="11"/>
      <color theme="1"/>
      <name val="Calibri"/>
      <family val="2"/>
      <scheme val="minor"/>
    </font>
    <font>
      <b/>
      <u/>
      <sz val="11"/>
      <color theme="1"/>
      <name val="Calibri"/>
      <family val="2"/>
      <scheme val="minor"/>
    </font>
    <font>
      <sz val="11"/>
      <name val="Calibri"/>
      <family val="2"/>
      <scheme val="minor"/>
    </font>
    <font>
      <b/>
      <u/>
      <sz val="12"/>
      <color theme="1"/>
      <name val="Calibri"/>
      <family val="2"/>
      <scheme val="minor"/>
    </font>
    <font>
      <i/>
      <sz val="11"/>
      <color theme="1"/>
      <name val="Calibri"/>
      <family val="2"/>
      <scheme val="minor"/>
    </font>
    <font>
      <u/>
      <sz val="11"/>
      <name val="Calibri"/>
      <family val="2"/>
      <scheme val="minor"/>
    </font>
    <font>
      <b/>
      <sz val="12"/>
      <color theme="1"/>
      <name val="Calibri"/>
      <family val="2"/>
      <scheme val="minor"/>
    </font>
    <font>
      <sz val="11"/>
      <color theme="1"/>
      <name val="Calibri"/>
      <family val="2"/>
      <scheme val="minor"/>
    </font>
    <font>
      <b/>
      <u/>
      <sz val="14"/>
      <color theme="1"/>
      <name val="Calibri"/>
      <family val="2"/>
      <scheme val="minor"/>
    </font>
    <font>
      <b/>
      <sz val="14"/>
      <color theme="1"/>
      <name val="Calibri"/>
      <family val="2"/>
      <scheme val="minor"/>
    </font>
    <font>
      <sz val="14"/>
      <color theme="1"/>
      <name val="Calibri"/>
      <family val="2"/>
      <scheme val="minor"/>
    </font>
    <font>
      <sz val="10"/>
      <name val="Arial"/>
      <family val="2"/>
    </font>
    <font>
      <sz val="12"/>
      <color theme="1"/>
      <name val="Calibri"/>
      <family val="2"/>
      <scheme val="minor"/>
    </font>
    <font>
      <b/>
      <sz val="16"/>
      <color theme="1"/>
      <name val="Calibri"/>
      <family val="2"/>
      <scheme val="minor"/>
    </font>
    <font>
      <b/>
      <i/>
      <sz val="10"/>
      <color theme="1"/>
      <name val="Calibri"/>
      <family val="2"/>
      <scheme val="minor"/>
    </font>
    <font>
      <b/>
      <u/>
      <sz val="13"/>
      <color theme="1"/>
      <name val="Calibri"/>
      <family val="2"/>
      <scheme val="minor"/>
    </font>
    <font>
      <b/>
      <u/>
      <sz val="16"/>
      <color rgb="FF0000FF"/>
      <name val="Calibri"/>
      <family val="2"/>
      <scheme val="minor"/>
    </font>
    <font>
      <b/>
      <i/>
      <sz val="11"/>
      <name val="Calibri"/>
      <family val="2"/>
      <scheme val="minor"/>
    </font>
    <font>
      <b/>
      <i/>
      <u/>
      <sz val="12"/>
      <name val="Calibri"/>
      <family val="2"/>
      <scheme val="minor"/>
    </font>
    <font>
      <i/>
      <sz val="12"/>
      <color theme="1"/>
      <name val="Calibri"/>
      <family val="2"/>
      <scheme val="minor"/>
    </font>
    <font>
      <b/>
      <i/>
      <sz val="14"/>
      <color rgb="FF0000FF"/>
      <name val="Calibri"/>
      <family val="2"/>
      <scheme val="minor"/>
    </font>
    <font>
      <sz val="10"/>
      <color theme="1"/>
      <name val="Calibri"/>
      <family val="2"/>
      <scheme val="minor"/>
    </font>
    <font>
      <sz val="10"/>
      <name val="Arial"/>
      <family val="2"/>
    </font>
    <font>
      <b/>
      <sz val="13"/>
      <color theme="1"/>
      <name val="Calibri"/>
      <family val="2"/>
      <scheme val="minor"/>
    </font>
    <font>
      <b/>
      <sz val="14"/>
      <name val="Calibri"/>
      <family val="2"/>
      <scheme val="minor"/>
    </font>
    <font>
      <i/>
      <sz val="14"/>
      <color theme="1"/>
      <name val="Calibri"/>
      <family val="2"/>
      <scheme val="minor"/>
    </font>
    <font>
      <sz val="14"/>
      <name val="Arial"/>
      <family val="2"/>
    </font>
    <font>
      <b/>
      <i/>
      <sz val="14"/>
      <color theme="1"/>
      <name val="Calibri"/>
      <family val="2"/>
      <scheme val="minor"/>
    </font>
    <font>
      <b/>
      <i/>
      <sz val="12"/>
      <color theme="1"/>
      <name val="Calibri"/>
      <family val="2"/>
      <scheme val="minor"/>
    </font>
    <font>
      <i/>
      <sz val="12"/>
      <name val="Calibri"/>
      <family val="2"/>
      <scheme val="minor"/>
    </font>
    <font>
      <b/>
      <i/>
      <sz val="14"/>
      <name val="Calibri"/>
      <family val="2"/>
      <scheme val="minor"/>
    </font>
    <font>
      <b/>
      <i/>
      <sz val="12"/>
      <name val="Calibri"/>
      <family val="2"/>
      <scheme val="minor"/>
    </font>
    <font>
      <b/>
      <sz val="10"/>
      <color theme="1"/>
      <name val="Calibri"/>
      <family val="2"/>
      <scheme val="minor"/>
    </font>
    <font>
      <b/>
      <i/>
      <sz val="14"/>
      <color rgb="FFFF0000"/>
      <name val="Calibri"/>
      <family val="2"/>
      <scheme val="minor"/>
    </font>
    <font>
      <b/>
      <sz val="10"/>
      <color rgb="FFFF0000"/>
      <name val="Calibri"/>
      <family val="2"/>
      <scheme val="minor"/>
    </font>
    <font>
      <b/>
      <u/>
      <sz val="11"/>
      <color rgb="FF0000FF"/>
      <name val="Calibri"/>
      <family val="2"/>
      <scheme val="minor"/>
    </font>
    <font>
      <b/>
      <sz val="10"/>
      <name val="Calibri"/>
      <family val="2"/>
      <scheme val="minor"/>
    </font>
    <font>
      <b/>
      <sz val="18"/>
      <color theme="0"/>
      <name val="Calibri"/>
      <family val="2"/>
      <scheme val="minor"/>
    </font>
    <font>
      <b/>
      <sz val="12"/>
      <name val="Calibri"/>
      <family val="2"/>
      <scheme val="minor"/>
    </font>
    <font>
      <b/>
      <i/>
      <sz val="16"/>
      <name val="Calibri"/>
      <family val="2"/>
      <scheme val="minor"/>
    </font>
    <font>
      <sz val="10"/>
      <name val="Arial"/>
      <family val="2"/>
    </font>
    <font>
      <b/>
      <sz val="12"/>
      <name val="Arial"/>
      <family val="2"/>
    </font>
    <font>
      <sz val="12"/>
      <name val="Arial"/>
      <family val="2"/>
    </font>
    <font>
      <b/>
      <u/>
      <sz val="12"/>
      <name val="Arial"/>
      <family val="2"/>
    </font>
    <font>
      <b/>
      <sz val="14"/>
      <color rgb="FF0000FF"/>
      <name val="Calibri"/>
      <family val="2"/>
      <scheme val="minor"/>
    </font>
    <font>
      <b/>
      <sz val="14"/>
      <color rgb="FFFF0000"/>
      <name val="Calibri"/>
      <family val="2"/>
      <scheme val="minor"/>
    </font>
    <font>
      <i/>
      <sz val="12"/>
      <name val="Arial"/>
      <family val="2"/>
    </font>
    <font>
      <b/>
      <u/>
      <sz val="20"/>
      <color rgb="FF0000FF"/>
      <name val="Calibri"/>
      <family val="2"/>
      <scheme val="minor"/>
    </font>
    <font>
      <b/>
      <i/>
      <sz val="12"/>
      <color rgb="FFFF0000"/>
      <name val="Calibri"/>
      <family val="2"/>
      <scheme val="minor"/>
    </font>
    <font>
      <b/>
      <sz val="16"/>
      <name val="Calibri"/>
      <family val="2"/>
      <scheme val="minor"/>
    </font>
    <font>
      <sz val="11"/>
      <name val="Arial"/>
      <family val="2"/>
    </font>
    <font>
      <b/>
      <i/>
      <sz val="16"/>
      <color theme="1"/>
      <name val="Calibri"/>
      <family val="2"/>
      <scheme val="minor"/>
    </font>
    <font>
      <b/>
      <sz val="8"/>
      <color theme="1"/>
      <name val="Calibri"/>
      <family val="2"/>
      <scheme val="minor"/>
    </font>
    <font>
      <u/>
      <sz val="11"/>
      <color theme="10"/>
      <name val="Calibri"/>
      <family val="2"/>
      <scheme val="minor"/>
    </font>
    <font>
      <b/>
      <sz val="12"/>
      <color rgb="FFFF0000"/>
      <name val="Arial"/>
      <family val="2"/>
    </font>
    <font>
      <b/>
      <sz val="11"/>
      <color theme="1"/>
      <name val="Arial"/>
      <family val="2"/>
    </font>
    <font>
      <b/>
      <sz val="14"/>
      <color theme="1"/>
      <name val="Arial"/>
      <family val="2"/>
    </font>
    <font>
      <b/>
      <sz val="12"/>
      <color theme="1"/>
      <name val="Arial"/>
      <family val="2"/>
    </font>
    <font>
      <sz val="12"/>
      <color theme="1"/>
      <name val="Arial"/>
      <family val="2"/>
    </font>
    <font>
      <sz val="11"/>
      <color theme="1"/>
      <name val="Arial"/>
      <family val="2"/>
    </font>
    <font>
      <i/>
      <sz val="12"/>
      <color theme="1"/>
      <name val="Arial"/>
      <family val="2"/>
    </font>
    <font>
      <b/>
      <i/>
      <sz val="12"/>
      <color theme="1"/>
      <name val="Arial"/>
      <family val="2"/>
    </font>
    <font>
      <b/>
      <i/>
      <sz val="12"/>
      <color rgb="FFFF0000"/>
      <name val="Arial"/>
      <family val="2"/>
    </font>
    <font>
      <b/>
      <i/>
      <sz val="12"/>
      <name val="Arial"/>
      <family val="2"/>
    </font>
    <font>
      <b/>
      <i/>
      <sz val="16"/>
      <name val="Arial"/>
      <family val="2"/>
    </font>
    <font>
      <b/>
      <sz val="16"/>
      <color theme="1"/>
      <name val="Arial"/>
      <family val="2"/>
    </font>
    <font>
      <b/>
      <sz val="18"/>
      <color theme="1"/>
      <name val="Arial"/>
      <family val="2"/>
    </font>
    <font>
      <b/>
      <sz val="18"/>
      <color rgb="FF0000FF"/>
      <name val="Arial"/>
      <family val="2"/>
    </font>
    <font>
      <b/>
      <i/>
      <u/>
      <sz val="12"/>
      <name val="Arial"/>
      <family val="2"/>
    </font>
    <font>
      <b/>
      <sz val="12"/>
      <color rgb="FFFF0000"/>
      <name val="Calibri"/>
      <family val="2"/>
    </font>
    <font>
      <sz val="12"/>
      <color theme="10"/>
      <name val="Arial"/>
      <family val="2"/>
    </font>
    <font>
      <b/>
      <i/>
      <sz val="12"/>
      <color rgb="FF0000FF"/>
      <name val="Arial"/>
      <family val="2"/>
    </font>
    <font>
      <b/>
      <sz val="16"/>
      <color rgb="FF0000FF"/>
      <name val="Calibri"/>
      <family val="2"/>
      <scheme val="minor"/>
    </font>
    <font>
      <b/>
      <sz val="18"/>
      <color theme="1"/>
      <name val="Calibri"/>
      <family val="2"/>
      <scheme val="minor"/>
    </font>
    <font>
      <b/>
      <vertAlign val="superscript"/>
      <sz val="12"/>
      <color rgb="FFFF0000"/>
      <name val="Arial"/>
      <family val="2"/>
    </font>
    <font>
      <b/>
      <u/>
      <sz val="14"/>
      <color theme="1"/>
      <name val="Arial"/>
      <family val="2"/>
    </font>
    <font>
      <sz val="12"/>
      <color theme="5" tint="-0.249977111117893"/>
      <name val="Arial"/>
      <family val="2"/>
    </font>
    <font>
      <b/>
      <sz val="12"/>
      <color theme="5" tint="-0.249977111117893"/>
      <name val="Arial"/>
      <family val="2"/>
    </font>
    <font>
      <sz val="10"/>
      <color theme="5" tint="-0.249977111117893"/>
      <name val="Arial"/>
      <family val="2"/>
    </font>
    <font>
      <b/>
      <sz val="18"/>
      <color theme="0"/>
      <name val="Cambria"/>
      <family val="1"/>
      <scheme val="major"/>
    </font>
    <font>
      <b/>
      <i/>
      <u/>
      <sz val="18"/>
      <color theme="1"/>
      <name val="Cambria"/>
      <family val="1"/>
      <scheme val="major"/>
    </font>
    <font>
      <b/>
      <i/>
      <u/>
      <sz val="12"/>
      <color theme="1"/>
      <name val="Cambria"/>
      <family val="1"/>
      <scheme val="major"/>
    </font>
    <font>
      <b/>
      <u/>
      <sz val="18"/>
      <name val="Cambria"/>
      <family val="1"/>
      <scheme val="major"/>
    </font>
    <font>
      <sz val="10"/>
      <name val="Cambria"/>
      <family val="1"/>
      <scheme val="major"/>
    </font>
    <font>
      <b/>
      <u/>
      <sz val="16"/>
      <name val="Cambria"/>
      <family val="1"/>
      <scheme val="major"/>
    </font>
    <font>
      <sz val="16"/>
      <name val="Cambria"/>
      <family val="1"/>
      <scheme val="major"/>
    </font>
    <font>
      <b/>
      <sz val="12"/>
      <name val="Cambria"/>
      <family val="1"/>
      <scheme val="major"/>
    </font>
    <font>
      <sz val="12"/>
      <name val="Cambria"/>
      <family val="1"/>
      <scheme val="major"/>
    </font>
    <font>
      <b/>
      <sz val="14"/>
      <name val="Cambria"/>
      <family val="1"/>
      <scheme val="major"/>
    </font>
    <font>
      <b/>
      <u/>
      <sz val="14"/>
      <name val="Cambria"/>
      <family val="1"/>
      <scheme val="major"/>
    </font>
    <font>
      <i/>
      <sz val="12"/>
      <name val="Cambria"/>
      <family val="1"/>
      <scheme val="major"/>
    </font>
    <font>
      <b/>
      <u/>
      <sz val="12"/>
      <name val="Cambria"/>
      <family val="1"/>
      <scheme val="major"/>
    </font>
    <font>
      <sz val="12"/>
      <color rgb="FF0000FF"/>
      <name val="Cambria"/>
      <family val="1"/>
      <scheme val="major"/>
    </font>
    <font>
      <u/>
      <sz val="12"/>
      <name val="Cambria"/>
      <family val="1"/>
      <scheme val="major"/>
    </font>
    <font>
      <sz val="14"/>
      <name val="Cambria"/>
      <family val="1"/>
      <scheme val="major"/>
    </font>
    <font>
      <sz val="10"/>
      <color theme="5" tint="-0.249977111117893"/>
      <name val="Cambria"/>
      <family val="1"/>
      <scheme val="major"/>
    </font>
    <font>
      <sz val="10"/>
      <color theme="1"/>
      <name val="Arial"/>
      <family val="2"/>
    </font>
    <font>
      <b/>
      <sz val="22"/>
      <color theme="0"/>
      <name val="Calibri"/>
      <family val="2"/>
      <scheme val="minor"/>
    </font>
  </fonts>
  <fills count="3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gray125">
        <fgColor indexed="22"/>
      </patternFill>
    </fill>
    <fill>
      <patternFill patternType="solid">
        <fgColor rgb="FFFFFFCC"/>
        <bgColor indexed="64"/>
      </patternFill>
    </fill>
    <fill>
      <patternFill patternType="solid">
        <fgColor theme="0" tint="-4.9989318521683403E-2"/>
        <bgColor indexed="64"/>
      </patternFill>
    </fill>
    <fill>
      <patternFill patternType="solid">
        <fgColor theme="0"/>
        <bgColor indexed="64"/>
      </patternFill>
    </fill>
    <fill>
      <patternFill patternType="solid">
        <fgColor rgb="FF0070C0"/>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5" tint="-0.499984740745262"/>
        <bgColor indexed="64"/>
      </patternFill>
    </fill>
    <fill>
      <patternFill patternType="solid">
        <fgColor rgb="FFFFFF00"/>
        <bgColor indexed="64"/>
      </patternFill>
    </fill>
    <fill>
      <patternFill patternType="solid">
        <fgColor theme="4"/>
        <bgColor theme="4"/>
      </patternFill>
    </fill>
    <fill>
      <patternFill patternType="solid">
        <fgColor theme="1"/>
        <bgColor indexed="64"/>
      </patternFill>
    </fill>
  </fills>
  <borders count="80">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double">
        <color indexed="64"/>
      </bottom>
      <diagonal/>
    </border>
    <border>
      <left/>
      <right/>
      <top style="thin">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right style="medium">
        <color indexed="64"/>
      </right>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double">
        <color indexed="64"/>
      </bottom>
      <diagonal/>
    </border>
    <border>
      <left style="thin">
        <color indexed="64"/>
      </left>
      <right style="medium">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style="double">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bottom style="medium">
        <color indexed="64"/>
      </bottom>
      <diagonal/>
    </border>
    <border>
      <left style="medium">
        <color indexed="64"/>
      </left>
      <right/>
      <top/>
      <bottom/>
      <diagonal/>
    </border>
    <border>
      <left style="thin">
        <color indexed="64"/>
      </left>
      <right/>
      <top style="medium">
        <color indexed="64"/>
      </top>
      <bottom style="medium">
        <color indexed="64"/>
      </bottom>
      <diagonal/>
    </border>
    <border>
      <left/>
      <right style="medium">
        <color indexed="64"/>
      </right>
      <top/>
      <bottom/>
      <diagonal/>
    </border>
    <border>
      <left style="medium">
        <color indexed="64"/>
      </left>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thin">
        <color indexed="64"/>
      </left>
      <right style="medium">
        <color indexed="64"/>
      </right>
      <top style="medium">
        <color indexed="64"/>
      </top>
      <bottom style="medium">
        <color indexed="64"/>
      </bottom>
      <diagonal/>
    </border>
    <border>
      <left/>
      <right style="medium">
        <color indexed="64"/>
      </right>
      <top style="thin">
        <color indexed="64"/>
      </top>
      <bottom/>
      <diagonal/>
    </border>
    <border>
      <left style="medium">
        <color indexed="64"/>
      </left>
      <right/>
      <top style="thin">
        <color indexed="64"/>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right/>
      <top style="thin">
        <color theme="4" tint="0.39997558519241921"/>
      </top>
      <bottom style="thin">
        <color theme="4" tint="0.39997558519241921"/>
      </bottom>
      <diagonal/>
    </border>
  </borders>
  <cellStyleXfs count="264">
    <xf numFmtId="0" fontId="0" fillId="0" borderId="0"/>
    <xf numFmtId="0" fontId="3" fillId="0" borderId="0"/>
    <xf numFmtId="7" fontId="23" fillId="0" borderId="1" applyFill="0" applyBorder="0" applyProtection="0"/>
    <xf numFmtId="0" fontId="6" fillId="2"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7" fillId="12" borderId="0" applyNumberFormat="0" applyBorder="0" applyAlignment="0" applyProtection="0"/>
    <xf numFmtId="0" fontId="7" fillId="12"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3"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13"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9" fillId="20" borderId="2" applyNumberFormat="0" applyAlignment="0" applyProtection="0"/>
    <xf numFmtId="0" fontId="9" fillId="20" borderId="2" applyNumberFormat="0" applyAlignment="0" applyProtection="0"/>
    <xf numFmtId="0" fontId="10" fillId="21" borderId="3" applyNumberFormat="0" applyAlignment="0" applyProtection="0"/>
    <xf numFmtId="0" fontId="10" fillId="21" borderId="3" applyNumberFormat="0" applyAlignment="0" applyProtection="0"/>
    <xf numFmtId="37" fontId="23" fillId="0" borderId="4" applyFill="0" applyBorder="0" applyProtection="0"/>
    <xf numFmtId="5" fontId="23" fillId="0" borderId="4" applyFill="0" applyBorder="0" applyProtection="0"/>
    <xf numFmtId="37" fontId="23" fillId="0" borderId="1"/>
    <xf numFmtId="5" fontId="23" fillId="0" borderId="4" applyFill="0" applyBorder="0" applyProtection="0"/>
    <xf numFmtId="43" fontId="3" fillId="0" borderId="0" applyFont="0" applyFill="0" applyBorder="0" applyAlignment="0" applyProtection="0"/>
    <xf numFmtId="43" fontId="24"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3" fontId="25" fillId="0" borderId="0" applyFont="0" applyFill="0" applyBorder="0" applyAlignment="0" applyProtection="0">
      <alignment horizontal="center"/>
    </xf>
    <xf numFmtId="44" fontId="3" fillId="0" borderId="0" applyFont="0" applyFill="0" applyBorder="0" applyAlignment="0" applyProtection="0"/>
    <xf numFmtId="44" fontId="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165" fontId="25" fillId="0" borderId="0" applyFont="0" applyFill="0" applyBorder="0" applyAlignment="0" applyProtection="0"/>
    <xf numFmtId="0" fontId="25" fillId="0" borderId="0" applyFon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166" fontId="26" fillId="0" borderId="0">
      <protection locked="0"/>
    </xf>
    <xf numFmtId="166" fontId="26" fillId="0" borderId="0">
      <protection locked="0"/>
    </xf>
    <xf numFmtId="166" fontId="27" fillId="0" borderId="0">
      <protection locked="0"/>
    </xf>
    <xf numFmtId="166" fontId="26" fillId="0" borderId="0">
      <protection locked="0"/>
    </xf>
    <xf numFmtId="166" fontId="26" fillId="0" borderId="0">
      <protection locked="0"/>
    </xf>
    <xf numFmtId="166" fontId="26" fillId="0" borderId="0">
      <protection locked="0"/>
    </xf>
    <xf numFmtId="166" fontId="27" fillId="0" borderId="0">
      <protection locked="0"/>
    </xf>
    <xf numFmtId="2" fontId="25" fillId="0" borderId="0" applyFont="0" applyFill="0" applyBorder="0" applyAlignment="0" applyProtection="0"/>
    <xf numFmtId="167" fontId="28" fillId="0" borderId="0"/>
    <xf numFmtId="167" fontId="28" fillId="0" borderId="0"/>
    <xf numFmtId="167" fontId="28" fillId="0" borderId="0"/>
    <xf numFmtId="167" fontId="28" fillId="0" borderId="0"/>
    <xf numFmtId="167" fontId="28" fillId="0" borderId="0"/>
    <xf numFmtId="167" fontId="28" fillId="0" borderId="0"/>
    <xf numFmtId="168" fontId="28" fillId="0" borderId="0"/>
    <xf numFmtId="168" fontId="28" fillId="0" borderId="0"/>
    <xf numFmtId="169" fontId="28" fillId="0" borderId="0"/>
    <xf numFmtId="169" fontId="28" fillId="0" borderId="0"/>
    <xf numFmtId="0" fontId="12" fillId="4" borderId="0" applyNumberFormat="0" applyBorder="0" applyAlignment="0" applyProtection="0"/>
    <xf numFmtId="0" fontId="12" fillId="4" borderId="0" applyNumberFormat="0" applyBorder="0" applyAlignment="0" applyProtection="0"/>
    <xf numFmtId="0" fontId="13" fillId="0" borderId="5" applyNumberFormat="0" applyFill="0" applyAlignment="0" applyProtection="0"/>
    <xf numFmtId="0" fontId="13" fillId="0" borderId="5" applyNumberFormat="0" applyFill="0" applyAlignment="0" applyProtection="0"/>
    <xf numFmtId="0" fontId="14" fillId="0" borderId="6" applyNumberFormat="0" applyFill="0" applyAlignment="0" applyProtection="0"/>
    <xf numFmtId="0" fontId="14" fillId="0" borderId="6" applyNumberFormat="0" applyFill="0" applyAlignment="0" applyProtection="0"/>
    <xf numFmtId="0" fontId="15" fillId="0" borderId="7" applyNumberFormat="0" applyFill="0" applyAlignment="0" applyProtection="0"/>
    <xf numFmtId="0" fontId="15" fillId="0" borderId="7" applyNumberFormat="0" applyFill="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29" fillId="0" borderId="0" applyNumberFormat="0" applyFill="0" applyBorder="0" applyAlignment="0" applyProtection="0">
      <alignment vertical="top"/>
      <protection locked="0"/>
    </xf>
    <xf numFmtId="0" fontId="5" fillId="0" borderId="0" applyNumberFormat="0" applyFill="0" applyBorder="0" applyAlignment="0" applyProtection="0">
      <alignment vertical="top"/>
      <protection locked="0"/>
    </xf>
    <xf numFmtId="0" fontId="16" fillId="7" borderId="2" applyNumberFormat="0" applyAlignment="0" applyProtection="0"/>
    <xf numFmtId="0" fontId="16" fillId="7" borderId="2" applyNumberFormat="0" applyAlignment="0" applyProtection="0"/>
    <xf numFmtId="0" fontId="23" fillId="0" borderId="1" applyFill="0" applyBorder="0" applyProtection="0"/>
    <xf numFmtId="0" fontId="4" fillId="0" borderId="0" applyFill="0" applyBorder="0" applyProtection="0"/>
    <xf numFmtId="0" fontId="4" fillId="0" borderId="0" applyFill="0" applyBorder="0" applyProtection="0">
      <alignment horizontal="left"/>
    </xf>
    <xf numFmtId="164" fontId="4" fillId="0" borderId="0" applyFill="0" applyBorder="0" applyProtection="0">
      <alignment horizontal="left"/>
    </xf>
    <xf numFmtId="164" fontId="4" fillId="0" borderId="0" applyFill="0" applyBorder="0" applyProtection="0">
      <alignment horizontal="center"/>
    </xf>
    <xf numFmtId="0" fontId="4" fillId="0" borderId="0" applyFill="0" applyBorder="0" applyProtection="0">
      <alignment horizontal="right"/>
    </xf>
    <xf numFmtId="0" fontId="30" fillId="0" borderId="4" applyFill="0" applyBorder="0" applyProtection="0"/>
    <xf numFmtId="0" fontId="23" fillId="0" borderId="8" applyFill="0" applyBorder="0" applyProtection="0">
      <alignment horizontal="center"/>
    </xf>
    <xf numFmtId="0" fontId="23" fillId="0" borderId="4" applyFill="0" applyBorder="0" applyProtection="0">
      <alignment horizontal="centerContinuous"/>
    </xf>
    <xf numFmtId="0" fontId="30" fillId="0" borderId="9" applyFill="0" applyBorder="0" applyProtection="0">
      <alignment horizontal="centerContinuous"/>
    </xf>
    <xf numFmtId="0" fontId="30" fillId="0" borderId="1" applyFill="0" applyBorder="0" applyProtection="0">
      <alignment horizontal="center"/>
    </xf>
    <xf numFmtId="0" fontId="30" fillId="0" borderId="1" applyFill="0" applyBorder="0" applyProtection="0">
      <alignment horizontal="center" wrapText="1"/>
    </xf>
    <xf numFmtId="0" fontId="23" fillId="0" borderId="1" applyFill="0" applyBorder="0" applyProtection="0">
      <alignment horizontal="center" vertical="center"/>
    </xf>
    <xf numFmtId="0" fontId="17" fillId="0" borderId="10" applyNumberFormat="0" applyFill="0" applyAlignment="0" applyProtection="0"/>
    <xf numFmtId="0" fontId="17" fillId="0" borderId="10" applyNumberFormat="0" applyFill="0" applyAlignment="0" applyProtection="0"/>
    <xf numFmtId="0" fontId="18" fillId="22" borderId="0" applyNumberFormat="0" applyBorder="0" applyAlignment="0" applyProtection="0"/>
    <xf numFmtId="0" fontId="18" fillId="22" borderId="0" applyNumberFormat="0" applyBorder="0" applyAlignment="0" applyProtection="0"/>
    <xf numFmtId="0" fontId="28" fillId="0" borderId="0"/>
    <xf numFmtId="0" fontId="28" fillId="0" borderId="0"/>
    <xf numFmtId="0" fontId="3" fillId="0" borderId="0"/>
    <xf numFmtId="0" fontId="28" fillId="0" borderId="0"/>
    <xf numFmtId="0" fontId="28" fillId="0" borderId="0"/>
    <xf numFmtId="0" fontId="6" fillId="0" borderId="0"/>
    <xf numFmtId="0" fontId="6" fillId="0" borderId="0"/>
    <xf numFmtId="0" fontId="3" fillId="0" borderId="0"/>
    <xf numFmtId="0" fontId="3" fillId="0" borderId="0"/>
    <xf numFmtId="0" fontId="6" fillId="0" borderId="0"/>
    <xf numFmtId="0" fontId="3" fillId="0" borderId="0"/>
    <xf numFmtId="0" fontId="3" fillId="0" borderId="0"/>
    <xf numFmtId="37" fontId="3" fillId="0" borderId="0"/>
    <xf numFmtId="37" fontId="3" fillId="0" borderId="0"/>
    <xf numFmtId="0" fontId="3" fillId="0" borderId="0"/>
    <xf numFmtId="0" fontId="23" fillId="0" borderId="0" applyBorder="0"/>
    <xf numFmtId="0" fontId="3" fillId="0" borderId="0"/>
    <xf numFmtId="0" fontId="28" fillId="0" borderId="0"/>
    <xf numFmtId="0" fontId="3" fillId="0" borderId="0"/>
    <xf numFmtId="0" fontId="3" fillId="0" borderId="0"/>
    <xf numFmtId="0" fontId="3" fillId="0" borderId="0"/>
    <xf numFmtId="0" fontId="28" fillId="0" borderId="0"/>
    <xf numFmtId="0" fontId="3" fillId="23" borderId="11" applyNumberFormat="0" applyFont="0" applyAlignment="0" applyProtection="0"/>
    <xf numFmtId="0" fontId="3" fillId="23" borderId="11" applyNumberFormat="0" applyFont="0" applyAlignment="0" applyProtection="0"/>
    <xf numFmtId="0" fontId="3" fillId="23" borderId="11" applyNumberFormat="0" applyFont="0" applyAlignment="0" applyProtection="0"/>
    <xf numFmtId="0" fontId="3" fillId="23" borderId="11" applyNumberFormat="0" applyFont="0" applyAlignment="0" applyProtection="0"/>
    <xf numFmtId="0" fontId="3" fillId="23" borderId="11" applyNumberFormat="0" applyFont="0" applyAlignment="0" applyProtection="0"/>
    <xf numFmtId="0" fontId="3" fillId="23" borderId="11" applyNumberFormat="0" applyFont="0" applyAlignment="0" applyProtection="0"/>
    <xf numFmtId="0" fontId="3" fillId="23" borderId="11" applyNumberFormat="0" applyFont="0" applyAlignment="0" applyProtection="0"/>
    <xf numFmtId="0" fontId="3" fillId="23" borderId="11" applyNumberFormat="0" applyFont="0" applyAlignment="0" applyProtection="0"/>
    <xf numFmtId="2" fontId="23" fillId="0" borderId="1" applyFill="0" applyBorder="0" applyProtection="0"/>
    <xf numFmtId="10" fontId="23" fillId="0" borderId="1" applyFill="0" applyBorder="0" applyProtection="0"/>
    <xf numFmtId="0" fontId="19" fillId="20" borderId="12" applyNumberFormat="0" applyAlignment="0" applyProtection="0"/>
    <xf numFmtId="0" fontId="19" fillId="20" borderId="12" applyNumberFormat="0" applyAlignment="0" applyProtection="0"/>
    <xf numFmtId="9" fontId="24" fillId="0" borderId="0" applyFont="0" applyFill="0" applyBorder="0" applyAlignment="0" applyProtection="0"/>
    <xf numFmtId="9" fontId="2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10" fontId="23" fillId="0" borderId="1" applyFill="0" applyBorder="0" applyProtection="0"/>
    <xf numFmtId="0" fontId="23" fillId="24" borderId="0" applyNumberFormat="0" applyFont="0" applyBorder="0" applyAlignment="0" applyProtection="0"/>
    <xf numFmtId="0" fontId="28" fillId="0" borderId="0"/>
    <xf numFmtId="0" fontId="28" fillId="0" borderId="0"/>
    <xf numFmtId="0" fontId="34" fillId="0" borderId="0" applyNumberFormat="0" applyBorder="0" applyAlignment="0"/>
    <xf numFmtId="0" fontId="34" fillId="0" borderId="0" applyNumberFormat="0" applyBorder="0" applyAlignment="0"/>
    <xf numFmtId="0" fontId="28" fillId="0" borderId="0"/>
    <xf numFmtId="0" fontId="31" fillId="0" borderId="0"/>
    <xf numFmtId="0" fontId="31" fillId="0" borderId="0"/>
    <xf numFmtId="0" fontId="32" fillId="0" borderId="0"/>
    <xf numFmtId="0" fontId="32" fillId="0" borderId="0"/>
    <xf numFmtId="0" fontId="23" fillId="0" borderId="1" applyFill="0" applyBorder="0" applyProtection="0"/>
    <xf numFmtId="0" fontId="23" fillId="0" borderId="1" applyFill="0" applyBorder="0" applyProtection="0">
      <alignment horizontal="center"/>
    </xf>
    <xf numFmtId="0" fontId="20" fillId="0" borderId="0" applyNumberFormat="0" applyFill="0" applyBorder="0" applyAlignment="0" applyProtection="0"/>
    <xf numFmtId="0" fontId="20" fillId="0" borderId="0" applyNumberFormat="0" applyFill="0" applyBorder="0" applyAlignment="0" applyProtection="0"/>
    <xf numFmtId="0" fontId="33" fillId="0" borderId="0" applyNumberFormat="0" applyBorder="0">
      <alignment horizontal="centerContinuous" vertical="center"/>
    </xf>
    <xf numFmtId="0" fontId="21" fillId="0" borderId="13" applyNumberFormat="0" applyFill="0" applyAlignment="0" applyProtection="0"/>
    <xf numFmtId="0" fontId="21" fillId="0" borderId="1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37" fontId="3" fillId="0" borderId="0"/>
    <xf numFmtId="37" fontId="3" fillId="0" borderId="0"/>
    <xf numFmtId="0" fontId="3" fillId="0" borderId="0"/>
    <xf numFmtId="0" fontId="3" fillId="0" borderId="0"/>
    <xf numFmtId="0" fontId="3" fillId="0" borderId="0"/>
    <xf numFmtId="0" fontId="3" fillId="0" borderId="0"/>
    <xf numFmtId="0" fontId="3" fillId="23" borderId="11" applyNumberFormat="0" applyFont="0" applyAlignment="0" applyProtection="0"/>
    <xf numFmtId="0" fontId="3" fillId="23" borderId="11" applyNumberFormat="0" applyFont="0" applyAlignment="0" applyProtection="0"/>
    <xf numFmtId="0" fontId="3" fillId="23" borderId="11" applyNumberFormat="0" applyFont="0" applyAlignment="0" applyProtection="0"/>
    <xf numFmtId="0" fontId="3" fillId="23" borderId="11" applyNumberFormat="0" applyFont="0" applyAlignment="0" applyProtection="0"/>
    <xf numFmtId="0" fontId="3" fillId="23" borderId="11" applyNumberFormat="0" applyFont="0" applyAlignment="0" applyProtection="0"/>
    <xf numFmtId="0" fontId="3" fillId="23" borderId="11" applyNumberFormat="0" applyFont="0" applyAlignment="0" applyProtection="0"/>
    <xf numFmtId="0" fontId="3" fillId="23" borderId="11" applyNumberFormat="0" applyFont="0" applyAlignment="0" applyProtection="0"/>
    <xf numFmtId="0" fontId="3" fillId="23" borderId="11"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9" fontId="24" fillId="0" borderId="0" applyFont="0" applyFill="0" applyBorder="0" applyAlignment="0" applyProtection="0"/>
    <xf numFmtId="43"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2" fillId="0" borderId="0" applyFont="0" applyFill="0" applyBorder="0" applyAlignment="0" applyProtection="0"/>
    <xf numFmtId="0" fontId="46" fillId="0" borderId="0"/>
    <xf numFmtId="43" fontId="3" fillId="0" borderId="0" applyFont="0" applyFill="0" applyBorder="0" applyAlignment="0" applyProtection="0"/>
    <xf numFmtId="44" fontId="42" fillId="0" borderId="0" applyFont="0" applyFill="0" applyBorder="0" applyAlignment="0" applyProtection="0"/>
    <xf numFmtId="0" fontId="3" fillId="0" borderId="0"/>
    <xf numFmtId="0" fontId="57" fillId="0" borderId="0"/>
    <xf numFmtId="9" fontId="42" fillId="0" borderId="0" applyFont="0" applyFill="0" applyBorder="0" applyAlignment="0" applyProtection="0"/>
    <xf numFmtId="0" fontId="3" fillId="0" borderId="0"/>
    <xf numFmtId="0" fontId="75" fillId="0" borderId="0"/>
    <xf numFmtId="0" fontId="3" fillId="0" borderId="0"/>
    <xf numFmtId="0" fontId="3" fillId="0" borderId="0"/>
    <xf numFmtId="0" fontId="3" fillId="0" borderId="0"/>
    <xf numFmtId="0" fontId="88" fillId="0" borderId="0" applyNumberFormat="0" applyFill="0" applyBorder="0" applyAlignment="0" applyProtection="0"/>
  </cellStyleXfs>
  <cellXfs count="720">
    <xf numFmtId="0" fontId="0" fillId="0" borderId="0" xfId="0"/>
    <xf numFmtId="0" fontId="0" fillId="0" borderId="0" xfId="0" applyProtection="1">
      <protection locked="0"/>
    </xf>
    <xf numFmtId="43" fontId="2" fillId="0" borderId="0" xfId="251" applyFont="1" applyBorder="1" applyProtection="1"/>
    <xf numFmtId="0" fontId="44" fillId="0" borderId="0" xfId="0" applyFont="1"/>
    <xf numFmtId="43" fontId="2" fillId="0" borderId="0" xfId="251" applyFont="1" applyFill="1" applyBorder="1" applyProtection="1"/>
    <xf numFmtId="43" fontId="2" fillId="0" borderId="0" xfId="251" applyFont="1" applyProtection="1"/>
    <xf numFmtId="43" fontId="47" fillId="0" borderId="0" xfId="251" applyFont="1" applyFill="1" applyBorder="1" applyProtection="1"/>
    <xf numFmtId="0" fontId="41" fillId="0" borderId="0" xfId="0" applyFont="1" applyAlignment="1">
      <alignment vertical="top"/>
    </xf>
    <xf numFmtId="0" fontId="47" fillId="0" borderId="0" xfId="0" applyFont="1"/>
    <xf numFmtId="0" fontId="45" fillId="0" borderId="0" xfId="0" applyFont="1"/>
    <xf numFmtId="0" fontId="61" fillId="0" borderId="0" xfId="191" applyFont="1"/>
    <xf numFmtId="0" fontId="60" fillId="0" borderId="0" xfId="0" applyFont="1"/>
    <xf numFmtId="0" fontId="39" fillId="0" borderId="0" xfId="0" applyFont="1"/>
    <xf numFmtId="0" fontId="0" fillId="0" borderId="0" xfId="0" applyAlignment="1">
      <alignment horizontal="center"/>
    </xf>
    <xf numFmtId="0" fontId="37" fillId="0" borderId="0" xfId="0" applyFont="1"/>
    <xf numFmtId="49" fontId="40" fillId="0" borderId="0" xfId="191" applyNumberFormat="1" applyFont="1"/>
    <xf numFmtId="0" fontId="41" fillId="0" borderId="0" xfId="0" applyFont="1"/>
    <xf numFmtId="0" fontId="2" fillId="0" borderId="0" xfId="0" applyFont="1"/>
    <xf numFmtId="0" fontId="44" fillId="0" borderId="0" xfId="0" applyFont="1" applyAlignment="1">
      <alignment horizontal="center"/>
    </xf>
    <xf numFmtId="0" fontId="41" fillId="0" borderId="0" xfId="0" applyFont="1" applyAlignment="1">
      <alignment horizontal="right"/>
    </xf>
    <xf numFmtId="43" fontId="0" fillId="0" borderId="0" xfId="251" applyFont="1" applyProtection="1"/>
    <xf numFmtId="0" fontId="2" fillId="26" borderId="33" xfId="0" applyFont="1" applyFill="1" applyBorder="1" applyAlignment="1">
      <alignment horizontal="center"/>
    </xf>
    <xf numFmtId="0" fontId="41" fillId="0" borderId="4" xfId="251" applyNumberFormat="1" applyFont="1" applyFill="1" applyBorder="1" applyAlignment="1" applyProtection="1">
      <alignment horizontal="center"/>
    </xf>
    <xf numFmtId="0" fontId="41" fillId="0" borderId="4" xfId="251" applyNumberFormat="1" applyFont="1" applyBorder="1" applyAlignment="1" applyProtection="1">
      <alignment horizontal="center"/>
    </xf>
    <xf numFmtId="0" fontId="41" fillId="0" borderId="43" xfId="251" applyNumberFormat="1" applyFont="1" applyBorder="1" applyAlignment="1" applyProtection="1">
      <alignment horizontal="center"/>
    </xf>
    <xf numFmtId="0" fontId="41" fillId="27" borderId="0" xfId="0" applyFont="1" applyFill="1" applyAlignment="1">
      <alignment horizontal="center" wrapText="1"/>
    </xf>
    <xf numFmtId="44" fontId="41" fillId="0" borderId="0" xfId="254" applyFont="1" applyBorder="1" applyAlignment="1" applyProtection="1">
      <alignment horizontal="right"/>
    </xf>
    <xf numFmtId="0" fontId="41" fillId="27" borderId="0" xfId="251" applyNumberFormat="1" applyFont="1" applyFill="1" applyBorder="1" applyAlignment="1" applyProtection="1">
      <alignment horizontal="center"/>
    </xf>
    <xf numFmtId="44" fontId="41" fillId="27" borderId="0" xfId="254" applyFont="1" applyFill="1" applyBorder="1" applyAlignment="1" applyProtection="1">
      <alignment horizontal="center"/>
    </xf>
    <xf numFmtId="44" fontId="41" fillId="27" borderId="46" xfId="254" applyFont="1" applyFill="1" applyBorder="1" applyAlignment="1" applyProtection="1">
      <alignment horizontal="center"/>
    </xf>
    <xf numFmtId="10" fontId="1" fillId="0" borderId="0" xfId="257" applyNumberFormat="1" applyFont="1" applyBorder="1" applyAlignment="1" applyProtection="1">
      <alignment horizontal="center"/>
    </xf>
    <xf numFmtId="0" fontId="2" fillId="27" borderId="0" xfId="0" applyFont="1" applyFill="1" applyAlignment="1">
      <alignment horizontal="center"/>
    </xf>
    <xf numFmtId="0" fontId="2" fillId="27" borderId="0" xfId="0" applyFont="1" applyFill="1" applyAlignment="1">
      <alignment horizontal="center" wrapText="1"/>
    </xf>
    <xf numFmtId="0" fontId="2" fillId="27" borderId="0" xfId="251" applyNumberFormat="1" applyFont="1" applyFill="1" applyBorder="1" applyAlignment="1" applyProtection="1">
      <alignment horizontal="center"/>
    </xf>
    <xf numFmtId="9" fontId="2" fillId="27" borderId="0" xfId="257" applyFont="1" applyFill="1" applyBorder="1" applyAlignment="1" applyProtection="1">
      <alignment horizontal="center"/>
    </xf>
    <xf numFmtId="9" fontId="41" fillId="27" borderId="4" xfId="257" applyFont="1" applyFill="1" applyBorder="1" applyAlignment="1" applyProtection="1">
      <alignment horizontal="center" wrapText="1"/>
    </xf>
    <xf numFmtId="0" fontId="0" fillId="0" borderId="0" xfId="251" applyNumberFormat="1" applyFont="1" applyAlignment="1" applyProtection="1">
      <alignment horizontal="center"/>
    </xf>
    <xf numFmtId="0" fontId="2" fillId="0" borderId="0" xfId="251" applyNumberFormat="1" applyFont="1" applyAlignment="1" applyProtection="1">
      <alignment horizontal="center"/>
    </xf>
    <xf numFmtId="0" fontId="2" fillId="0" borderId="0" xfId="251" applyNumberFormat="1" applyFont="1" applyBorder="1" applyProtection="1"/>
    <xf numFmtId="44" fontId="2" fillId="0" borderId="0" xfId="251" applyNumberFormat="1" applyFont="1" applyFill="1" applyBorder="1" applyAlignment="1" applyProtection="1">
      <alignment horizontal="center"/>
    </xf>
    <xf numFmtId="0" fontId="2" fillId="0" borderId="0" xfId="251" applyNumberFormat="1" applyFont="1" applyFill="1" applyBorder="1" applyAlignment="1" applyProtection="1">
      <alignment horizontal="center"/>
    </xf>
    <xf numFmtId="0" fontId="2" fillId="0" borderId="0" xfId="251" applyNumberFormat="1" applyFont="1" applyBorder="1" applyAlignment="1" applyProtection="1">
      <alignment horizontal="center"/>
    </xf>
    <xf numFmtId="43" fontId="43" fillId="0" borderId="0" xfId="251" applyFont="1" applyAlignment="1" applyProtection="1"/>
    <xf numFmtId="43" fontId="38" fillId="0" borderId="0" xfId="251" applyFont="1" applyAlignment="1" applyProtection="1"/>
    <xf numFmtId="43" fontId="41" fillId="0" borderId="0" xfId="251" applyFont="1" applyProtection="1"/>
    <xf numFmtId="43" fontId="44" fillId="0" borderId="0" xfId="251" applyFont="1" applyBorder="1" applyAlignment="1" applyProtection="1"/>
    <xf numFmtId="43" fontId="38" fillId="0" borderId="0" xfId="251" applyFont="1" applyBorder="1" applyAlignment="1" applyProtection="1">
      <alignment horizontal="center"/>
    </xf>
    <xf numFmtId="43" fontId="2" fillId="0" borderId="0" xfId="251" applyFont="1" applyBorder="1" applyAlignment="1" applyProtection="1"/>
    <xf numFmtId="43" fontId="36" fillId="0" borderId="0" xfId="251" applyFont="1" applyBorder="1" applyAlignment="1" applyProtection="1">
      <alignment horizontal="center"/>
    </xf>
    <xf numFmtId="43" fontId="36" fillId="0" borderId="0" xfId="251" applyFont="1" applyAlignment="1" applyProtection="1"/>
    <xf numFmtId="43" fontId="44" fillId="0" borderId="0" xfId="251" applyFont="1" applyBorder="1" applyAlignment="1" applyProtection="1">
      <alignment horizontal="center"/>
    </xf>
    <xf numFmtId="43" fontId="45" fillId="0" borderId="0" xfId="251" applyFont="1" applyProtection="1"/>
    <xf numFmtId="43" fontId="44" fillId="0" borderId="0" xfId="251" applyFont="1" applyProtection="1"/>
    <xf numFmtId="43" fontId="43" fillId="0" borderId="0" xfId="251" applyFont="1" applyAlignment="1" applyProtection="1">
      <alignment horizontal="center"/>
    </xf>
    <xf numFmtId="43" fontId="44" fillId="0" borderId="0" xfId="251" applyFont="1" applyBorder="1" applyProtection="1"/>
    <xf numFmtId="43" fontId="41" fillId="0" borderId="0" xfId="251" applyFont="1" applyBorder="1" applyAlignment="1" applyProtection="1">
      <alignment horizontal="center"/>
    </xf>
    <xf numFmtId="43" fontId="2" fillId="0" borderId="36" xfId="251" applyFont="1" applyFill="1" applyBorder="1" applyAlignment="1" applyProtection="1">
      <alignment horizontal="center"/>
    </xf>
    <xf numFmtId="43" fontId="2" fillId="0" borderId="1" xfId="251" applyFont="1" applyFill="1" applyBorder="1" applyAlignment="1" applyProtection="1">
      <alignment horizontal="center" wrapText="1"/>
    </xf>
    <xf numFmtId="43" fontId="2" fillId="0" borderId="37" xfId="251" applyFont="1" applyFill="1" applyBorder="1" applyAlignment="1" applyProtection="1">
      <alignment horizontal="center"/>
    </xf>
    <xf numFmtId="10" fontId="2" fillId="0" borderId="0" xfId="257" applyNumberFormat="1" applyFont="1" applyBorder="1" applyProtection="1"/>
    <xf numFmtId="10" fontId="1" fillId="0" borderId="37" xfId="257" applyNumberFormat="1" applyFont="1" applyFill="1" applyBorder="1" applyAlignment="1" applyProtection="1">
      <alignment horizontal="center" wrapText="1"/>
    </xf>
    <xf numFmtId="10" fontId="1" fillId="0" borderId="40" xfId="257" applyNumberFormat="1" applyFont="1" applyFill="1" applyBorder="1" applyAlignment="1" applyProtection="1">
      <alignment horizontal="center" wrapText="1"/>
    </xf>
    <xf numFmtId="10" fontId="1" fillId="0" borderId="37" xfId="257" applyNumberFormat="1" applyFont="1" applyBorder="1" applyAlignment="1" applyProtection="1">
      <alignment horizontal="center"/>
    </xf>
    <xf numFmtId="10" fontId="1" fillId="0" borderId="40" xfId="257" applyNumberFormat="1" applyFont="1" applyBorder="1" applyAlignment="1" applyProtection="1">
      <alignment horizontal="center"/>
    </xf>
    <xf numFmtId="0" fontId="67" fillId="0" borderId="68" xfId="251" applyNumberFormat="1" applyFont="1" applyFill="1" applyBorder="1" applyAlignment="1" applyProtection="1"/>
    <xf numFmtId="0" fontId="2" fillId="26" borderId="36" xfId="0" applyFont="1" applyFill="1" applyBorder="1" applyAlignment="1">
      <alignment horizontal="center" vertical="center" wrapText="1"/>
    </xf>
    <xf numFmtId="0" fontId="2" fillId="26" borderId="4" xfId="251" applyNumberFormat="1" applyFont="1" applyFill="1" applyBorder="1" applyAlignment="1" applyProtection="1">
      <alignment horizontal="center" vertical="center" wrapText="1"/>
    </xf>
    <xf numFmtId="9" fontId="2" fillId="0" borderId="28" xfId="257" applyFont="1" applyBorder="1" applyAlignment="1" applyProtection="1">
      <alignment horizontal="center" vertical="center" wrapText="1"/>
    </xf>
    <xf numFmtId="0" fontId="44" fillId="27" borderId="0" xfId="0" applyFont="1" applyFill="1" applyAlignment="1">
      <alignment horizontal="center" wrapText="1"/>
    </xf>
    <xf numFmtId="44" fontId="44" fillId="0" borderId="19" xfId="254" applyFont="1" applyBorder="1" applyAlignment="1" applyProtection="1">
      <alignment horizontal="right"/>
    </xf>
    <xf numFmtId="0" fontId="44" fillId="27" borderId="62" xfId="251" applyNumberFormat="1" applyFont="1" applyFill="1" applyBorder="1" applyAlignment="1" applyProtection="1">
      <alignment horizontal="center"/>
    </xf>
    <xf numFmtId="10" fontId="45" fillId="0" borderId="74" xfId="257" applyNumberFormat="1" applyFont="1" applyBorder="1" applyAlignment="1" applyProtection="1">
      <alignment horizontal="center"/>
    </xf>
    <xf numFmtId="44" fontId="44" fillId="0" borderId="0" xfId="254" applyFont="1" applyProtection="1"/>
    <xf numFmtId="44" fontId="44" fillId="0" borderId="0" xfId="254" applyFont="1" applyAlignment="1" applyProtection="1">
      <alignment horizontal="center"/>
    </xf>
    <xf numFmtId="171" fontId="44" fillId="0" borderId="69" xfId="254" applyNumberFormat="1" applyFont="1" applyBorder="1" applyAlignment="1" applyProtection="1">
      <alignment horizontal="center"/>
    </xf>
    <xf numFmtId="9" fontId="44" fillId="0" borderId="70" xfId="257" applyFont="1" applyBorder="1" applyAlignment="1" applyProtection="1">
      <alignment horizontal="center"/>
    </xf>
    <xf numFmtId="10" fontId="44" fillId="0" borderId="74" xfId="257" applyNumberFormat="1" applyFont="1" applyBorder="1" applyAlignment="1" applyProtection="1">
      <alignment horizontal="center"/>
    </xf>
    <xf numFmtId="0" fontId="55" fillId="0" borderId="0" xfId="251" applyNumberFormat="1" applyFont="1" applyFill="1" applyBorder="1" applyAlignment="1" applyProtection="1">
      <alignment horizontal="center"/>
    </xf>
    <xf numFmtId="0" fontId="44" fillId="0" borderId="0" xfId="0" applyFont="1" applyAlignment="1">
      <alignment horizontal="right"/>
    </xf>
    <xf numFmtId="0" fontId="79" fillId="0" borderId="0" xfId="251" applyNumberFormat="1" applyFont="1" applyFill="1" applyBorder="1" applyAlignment="1" applyProtection="1">
      <alignment horizontal="center"/>
    </xf>
    <xf numFmtId="0" fontId="44" fillId="0" borderId="0" xfId="0" applyFont="1" applyAlignment="1">
      <alignment horizontal="right" vertical="center"/>
    </xf>
    <xf numFmtId="0" fontId="80" fillId="0" borderId="0" xfId="251" applyNumberFormat="1" applyFont="1" applyFill="1" applyBorder="1" applyAlignment="1" applyProtection="1"/>
    <xf numFmtId="0" fontId="68" fillId="0" borderId="0" xfId="251" applyNumberFormat="1" applyFont="1" applyFill="1" applyBorder="1" applyAlignment="1" applyProtection="1"/>
    <xf numFmtId="0" fontId="68" fillId="0" borderId="0" xfId="251" applyNumberFormat="1" applyFont="1" applyFill="1" applyBorder="1" applyAlignment="1" applyProtection="1">
      <alignment horizontal="center"/>
    </xf>
    <xf numFmtId="0" fontId="0" fillId="0" borderId="0" xfId="251" applyNumberFormat="1" applyFont="1" applyFill="1" applyAlignment="1" applyProtection="1">
      <alignment horizontal="center"/>
    </xf>
    <xf numFmtId="14" fontId="84" fillId="0" borderId="0" xfId="251" applyNumberFormat="1" applyFont="1" applyFill="1" applyBorder="1" applyAlignment="1" applyProtection="1">
      <alignment horizontal="left"/>
    </xf>
    <xf numFmtId="14" fontId="84" fillId="0" borderId="26" xfId="251" applyNumberFormat="1" applyFont="1" applyFill="1" applyBorder="1" applyAlignment="1" applyProtection="1">
      <alignment horizontal="left"/>
    </xf>
    <xf numFmtId="0" fontId="35" fillId="0" borderId="0" xfId="0" applyFont="1"/>
    <xf numFmtId="0" fontId="86" fillId="0" borderId="0" xfId="0" applyFont="1"/>
    <xf numFmtId="9" fontId="86" fillId="0" borderId="0" xfId="257" applyFont="1" applyFill="1" applyBorder="1" applyAlignment="1" applyProtection="1"/>
    <xf numFmtId="43" fontId="93" fillId="25" borderId="36" xfId="251" applyFont="1" applyFill="1" applyBorder="1" applyAlignment="1" applyProtection="1">
      <protection locked="0"/>
    </xf>
    <xf numFmtId="43" fontId="93" fillId="25" borderId="37" xfId="251" applyFont="1" applyFill="1" applyBorder="1" applyProtection="1">
      <protection locked="0"/>
    </xf>
    <xf numFmtId="43" fontId="93" fillId="25" borderId="36" xfId="251" applyFont="1" applyFill="1" applyBorder="1" applyProtection="1">
      <protection locked="0"/>
    </xf>
    <xf numFmtId="43" fontId="93" fillId="25" borderId="1" xfId="251" applyFont="1" applyFill="1" applyBorder="1" applyProtection="1">
      <protection locked="0"/>
    </xf>
    <xf numFmtId="43" fontId="93" fillId="25" borderId="38" xfId="251" applyFont="1" applyFill="1" applyBorder="1" applyProtection="1">
      <protection locked="0"/>
    </xf>
    <xf numFmtId="43" fontId="93" fillId="25" borderId="39" xfId="251" applyFont="1" applyFill="1" applyBorder="1" applyProtection="1">
      <protection locked="0"/>
    </xf>
    <xf numFmtId="43" fontId="93" fillId="25" borderId="40" xfId="251" applyFont="1" applyFill="1" applyBorder="1" applyProtection="1">
      <protection locked="0"/>
    </xf>
    <xf numFmtId="43" fontId="93" fillId="25" borderId="38" xfId="251" applyFont="1" applyFill="1" applyBorder="1" applyAlignment="1" applyProtection="1">
      <protection locked="0"/>
    </xf>
    <xf numFmtId="49" fontId="48" fillId="25" borderId="17" xfId="0" applyNumberFormat="1" applyFont="1" applyFill="1" applyBorder="1" applyAlignment="1" applyProtection="1">
      <alignment horizontal="center"/>
      <protection locked="0"/>
    </xf>
    <xf numFmtId="14" fontId="44" fillId="25" borderId="22" xfId="0" applyNumberFormat="1" applyFont="1" applyFill="1" applyBorder="1" applyAlignment="1" applyProtection="1">
      <alignment horizontal="center"/>
      <protection locked="0"/>
    </xf>
    <xf numFmtId="14" fontId="44" fillId="25" borderId="17" xfId="0" applyNumberFormat="1" applyFont="1" applyFill="1" applyBorder="1" applyAlignment="1" applyProtection="1">
      <alignment horizontal="center"/>
      <protection locked="0"/>
    </xf>
    <xf numFmtId="0" fontId="77" fillId="25" borderId="0" xfId="0" applyFont="1" applyFill="1" applyProtection="1">
      <protection locked="0"/>
    </xf>
    <xf numFmtId="0" fontId="77" fillId="25" borderId="17" xfId="0" applyFont="1" applyFill="1" applyBorder="1" applyProtection="1">
      <protection locked="0"/>
    </xf>
    <xf numFmtId="0" fontId="77" fillId="25" borderId="26" xfId="0" applyFont="1" applyFill="1" applyBorder="1" applyProtection="1">
      <protection locked="0"/>
    </xf>
    <xf numFmtId="43" fontId="92" fillId="25" borderId="17" xfId="254" applyNumberFormat="1" applyFont="1" applyFill="1" applyBorder="1" applyProtection="1">
      <protection locked="0"/>
    </xf>
    <xf numFmtId="0" fontId="77" fillId="25" borderId="61" xfId="0" applyFont="1" applyFill="1" applyBorder="1" applyProtection="1">
      <protection locked="0"/>
    </xf>
    <xf numFmtId="0" fontId="77" fillId="25" borderId="48" xfId="0" applyFont="1" applyFill="1" applyBorder="1" applyProtection="1">
      <protection locked="0"/>
    </xf>
    <xf numFmtId="0" fontId="77" fillId="25" borderId="25" xfId="0" applyFont="1" applyFill="1" applyBorder="1" applyProtection="1">
      <protection locked="0"/>
    </xf>
    <xf numFmtId="43" fontId="94" fillId="0" borderId="36" xfId="251" applyFont="1" applyBorder="1" applyAlignment="1" applyProtection="1"/>
    <xf numFmtId="43" fontId="94" fillId="0" borderId="4" xfId="251" applyFont="1" applyBorder="1" applyAlignment="1" applyProtection="1"/>
    <xf numFmtId="43" fontId="94" fillId="0" borderId="36" xfId="251" applyFont="1" applyBorder="1" applyProtection="1"/>
    <xf numFmtId="43" fontId="94" fillId="0" borderId="1" xfId="251" applyFont="1" applyBorder="1" applyProtection="1"/>
    <xf numFmtId="43" fontId="94" fillId="0" borderId="49" xfId="251" applyFont="1" applyBorder="1" applyAlignment="1" applyProtection="1"/>
    <xf numFmtId="43" fontId="94" fillId="0" borderId="38" xfId="251" applyFont="1" applyBorder="1" applyAlignment="1" applyProtection="1"/>
    <xf numFmtId="43" fontId="94" fillId="0" borderId="43" xfId="251" applyFont="1" applyBorder="1" applyAlignment="1" applyProtection="1"/>
    <xf numFmtId="43" fontId="94" fillId="0" borderId="0" xfId="251" applyFont="1" applyProtection="1"/>
    <xf numFmtId="43" fontId="90" fillId="0" borderId="0" xfId="251" applyFont="1" applyProtection="1"/>
    <xf numFmtId="43" fontId="90" fillId="0" borderId="23" xfId="251" applyFont="1" applyBorder="1" applyProtection="1"/>
    <xf numFmtId="43" fontId="90" fillId="0" borderId="25" xfId="251" applyFont="1" applyBorder="1" applyProtection="1"/>
    <xf numFmtId="43" fontId="90" fillId="0" borderId="26" xfId="251" applyFont="1" applyBorder="1" applyProtection="1"/>
    <xf numFmtId="43" fontId="90" fillId="0" borderId="27" xfId="251" applyFont="1" applyBorder="1" applyProtection="1"/>
    <xf numFmtId="43" fontId="90" fillId="0" borderId="0" xfId="251" applyFont="1" applyBorder="1" applyAlignment="1" applyProtection="1">
      <alignment horizontal="right"/>
    </xf>
    <xf numFmtId="43" fontId="90" fillId="0" borderId="0" xfId="251" applyFont="1" applyBorder="1" applyProtection="1"/>
    <xf numFmtId="43" fontId="94" fillId="0" borderId="38" xfId="251" applyFont="1" applyBorder="1" applyProtection="1"/>
    <xf numFmtId="43" fontId="94" fillId="0" borderId="39" xfId="251" applyFont="1" applyBorder="1" applyProtection="1"/>
    <xf numFmtId="43" fontId="94" fillId="0" borderId="65" xfId="251" applyFont="1" applyBorder="1" applyAlignment="1" applyProtection="1"/>
    <xf numFmtId="43" fontId="94" fillId="0" borderId="67" xfId="251" applyFont="1" applyBorder="1" applyAlignment="1" applyProtection="1"/>
    <xf numFmtId="0" fontId="2" fillId="30" borderId="33" xfId="0" applyFont="1" applyFill="1" applyBorder="1" applyAlignment="1">
      <alignment horizontal="center"/>
    </xf>
    <xf numFmtId="10" fontId="2" fillId="30" borderId="0" xfId="257" applyNumberFormat="1" applyFont="1" applyFill="1" applyAlignment="1" applyProtection="1"/>
    <xf numFmtId="43" fontId="94" fillId="0" borderId="33" xfId="251" applyFont="1" applyBorder="1" applyProtection="1"/>
    <xf numFmtId="43" fontId="94" fillId="0" borderId="34" xfId="251" applyFont="1" applyBorder="1" applyProtection="1"/>
    <xf numFmtId="43" fontId="94" fillId="0" borderId="35" xfId="251" applyFont="1" applyBorder="1" applyProtection="1"/>
    <xf numFmtId="43" fontId="47" fillId="0" borderId="21" xfId="251" applyFont="1" applyBorder="1" applyProtection="1"/>
    <xf numFmtId="43" fontId="0" fillId="0" borderId="1" xfId="254" applyNumberFormat="1" applyFont="1" applyFill="1" applyBorder="1" applyProtection="1"/>
    <xf numFmtId="43" fontId="45" fillId="0" borderId="0" xfId="251" applyFont="1" applyFill="1" applyBorder="1" applyProtection="1"/>
    <xf numFmtId="43" fontId="41" fillId="0" borderId="0" xfId="251" applyFont="1" applyFill="1" applyBorder="1" applyProtection="1"/>
    <xf numFmtId="43" fontId="44" fillId="0" borderId="0" xfId="251" applyFont="1" applyFill="1" applyBorder="1" applyProtection="1"/>
    <xf numFmtId="0" fontId="61" fillId="0" borderId="0" xfId="191" applyFont="1" applyAlignment="1">
      <alignment horizontal="left"/>
    </xf>
    <xf numFmtId="0" fontId="2" fillId="30" borderId="35" xfId="0" applyFont="1" applyFill="1" applyBorder="1" applyAlignment="1">
      <alignment horizontal="center" wrapText="1"/>
    </xf>
    <xf numFmtId="0" fontId="2" fillId="30" borderId="66" xfId="0" applyFont="1" applyFill="1" applyBorder="1" applyAlignment="1">
      <alignment horizontal="center" wrapText="1"/>
    </xf>
    <xf numFmtId="14" fontId="43" fillId="0" borderId="0" xfId="0" applyNumberFormat="1" applyFont="1" applyAlignment="1">
      <alignment horizontal="left"/>
    </xf>
    <xf numFmtId="0" fontId="2" fillId="30" borderId="1" xfId="0" applyFont="1" applyFill="1" applyBorder="1" applyAlignment="1">
      <alignment horizontal="center" vertical="center" wrapText="1"/>
    </xf>
    <xf numFmtId="0" fontId="2" fillId="30" borderId="1" xfId="251" applyNumberFormat="1" applyFont="1" applyFill="1" applyBorder="1" applyAlignment="1" applyProtection="1">
      <alignment horizontal="center" vertical="center" wrapText="1"/>
    </xf>
    <xf numFmtId="0" fontId="2" fillId="30" borderId="4" xfId="251" quotePrefix="1" applyNumberFormat="1" applyFont="1" applyFill="1" applyBorder="1" applyAlignment="1" applyProtection="1">
      <alignment horizontal="center" vertical="center" wrapText="1"/>
    </xf>
    <xf numFmtId="0" fontId="2" fillId="30" borderId="4" xfId="251" applyNumberFormat="1" applyFont="1" applyFill="1" applyBorder="1" applyAlignment="1" applyProtection="1">
      <alignment horizontal="center" vertical="center" wrapText="1"/>
    </xf>
    <xf numFmtId="43" fontId="41" fillId="0" borderId="65" xfId="254" applyNumberFormat="1" applyFont="1" applyFill="1" applyBorder="1" applyProtection="1"/>
    <xf numFmtId="43" fontId="1" fillId="0" borderId="36" xfId="251" applyFont="1" applyFill="1" applyBorder="1" applyProtection="1"/>
    <xf numFmtId="43" fontId="1" fillId="0" borderId="1" xfId="251" applyFont="1" applyFill="1" applyBorder="1" applyProtection="1"/>
    <xf numFmtId="43" fontId="1" fillId="0" borderId="37" xfId="251" applyFont="1" applyFill="1" applyBorder="1" applyProtection="1"/>
    <xf numFmtId="43" fontId="1" fillId="0" borderId="21" xfId="254" applyNumberFormat="1" applyFont="1" applyFill="1" applyBorder="1" applyProtection="1"/>
    <xf numFmtId="43" fontId="41" fillId="27" borderId="65" xfId="254" applyNumberFormat="1" applyFont="1" applyFill="1" applyBorder="1" applyProtection="1"/>
    <xf numFmtId="43" fontId="1" fillId="27" borderId="1" xfId="251" applyFont="1" applyFill="1" applyBorder="1" applyProtection="1"/>
    <xf numFmtId="43" fontId="1" fillId="27" borderId="37" xfId="251" applyFont="1" applyFill="1" applyBorder="1" applyProtection="1"/>
    <xf numFmtId="43" fontId="41" fillId="27" borderId="67" xfId="254" applyNumberFormat="1" applyFont="1" applyFill="1" applyBorder="1" applyProtection="1"/>
    <xf numFmtId="43" fontId="1" fillId="0" borderId="38" xfId="251" applyFont="1" applyFill="1" applyBorder="1" applyProtection="1"/>
    <xf numFmtId="43" fontId="1" fillId="0" borderId="39" xfId="251" applyFont="1" applyFill="1" applyBorder="1" applyProtection="1"/>
    <xf numFmtId="43" fontId="1" fillId="27" borderId="39" xfId="251" applyFont="1" applyFill="1" applyBorder="1" applyProtection="1"/>
    <xf numFmtId="43" fontId="1" fillId="27" borderId="40" xfId="251" applyFont="1" applyFill="1" applyBorder="1" applyProtection="1"/>
    <xf numFmtId="43" fontId="44" fillId="27" borderId="62" xfId="254" applyNumberFormat="1" applyFont="1" applyFill="1" applyBorder="1" applyAlignment="1" applyProtection="1">
      <alignment horizontal="center"/>
    </xf>
    <xf numFmtId="43" fontId="44" fillId="27" borderId="71" xfId="254" applyNumberFormat="1" applyFont="1" applyFill="1" applyBorder="1" applyAlignment="1" applyProtection="1">
      <alignment horizontal="center"/>
    </xf>
    <xf numFmtId="43" fontId="41" fillId="27" borderId="73" xfId="254" applyNumberFormat="1" applyFont="1" applyFill="1" applyBorder="1" applyAlignment="1" applyProtection="1">
      <alignment horizontal="center" wrapText="1"/>
    </xf>
    <xf numFmtId="43" fontId="41" fillId="0" borderId="36" xfId="251" applyFont="1" applyFill="1" applyBorder="1" applyAlignment="1" applyProtection="1">
      <alignment horizontal="center" wrapText="1"/>
    </xf>
    <xf numFmtId="43" fontId="41" fillId="0" borderId="21" xfId="251" applyFont="1" applyFill="1" applyBorder="1" applyAlignment="1" applyProtection="1">
      <alignment horizontal="center" wrapText="1"/>
    </xf>
    <xf numFmtId="43" fontId="41" fillId="0" borderId="41" xfId="251" applyFont="1" applyFill="1" applyBorder="1" applyAlignment="1" applyProtection="1">
      <alignment horizontal="center" wrapText="1"/>
    </xf>
    <xf numFmtId="43" fontId="41" fillId="0" borderId="21" xfId="254" applyNumberFormat="1" applyFont="1" applyFill="1" applyBorder="1" applyAlignment="1" applyProtection="1">
      <alignment horizontal="center" wrapText="1"/>
    </xf>
    <xf numFmtId="43" fontId="41" fillId="27" borderId="67" xfId="254" applyNumberFormat="1" applyFont="1" applyFill="1" applyBorder="1" applyAlignment="1" applyProtection="1">
      <alignment horizontal="center" wrapText="1"/>
    </xf>
    <xf numFmtId="43" fontId="41" fillId="0" borderId="38" xfId="251" applyFont="1" applyFill="1" applyBorder="1" applyAlignment="1" applyProtection="1">
      <alignment horizontal="center" wrapText="1"/>
    </xf>
    <xf numFmtId="43" fontId="41" fillId="0" borderId="57" xfId="251" applyFont="1" applyFill="1" applyBorder="1" applyAlignment="1" applyProtection="1">
      <alignment horizontal="center" wrapText="1"/>
    </xf>
    <xf numFmtId="43" fontId="41" fillId="0" borderId="50" xfId="251" applyFont="1" applyFill="1" applyBorder="1" applyAlignment="1" applyProtection="1">
      <alignment horizontal="center" wrapText="1"/>
    </xf>
    <xf numFmtId="43" fontId="44" fillId="0" borderId="70" xfId="254" applyNumberFormat="1" applyFont="1" applyBorder="1" applyProtection="1"/>
    <xf numFmtId="43" fontId="44" fillId="0" borderId="62" xfId="254" applyNumberFormat="1" applyFont="1" applyBorder="1" applyProtection="1"/>
    <xf numFmtId="43" fontId="44" fillId="0" borderId="71" xfId="254" applyNumberFormat="1" applyFont="1" applyBorder="1" applyProtection="1"/>
    <xf numFmtId="43" fontId="41" fillId="0" borderId="23" xfId="254" applyNumberFormat="1" applyFont="1" applyBorder="1" applyProtection="1"/>
    <xf numFmtId="0" fontId="41" fillId="30" borderId="46" xfId="251" applyNumberFormat="1" applyFont="1" applyFill="1" applyBorder="1" applyAlignment="1" applyProtection="1"/>
    <xf numFmtId="0" fontId="2" fillId="30" borderId="16" xfId="251" applyNumberFormat="1" applyFont="1" applyFill="1" applyBorder="1" applyAlignment="1" applyProtection="1">
      <alignment horizontal="center" vertical="center" wrapText="1"/>
    </xf>
    <xf numFmtId="0" fontId="2" fillId="30" borderId="72" xfId="251" applyNumberFormat="1" applyFont="1" applyFill="1" applyBorder="1" applyAlignment="1" applyProtection="1">
      <alignment horizontal="center" wrapText="1"/>
    </xf>
    <xf numFmtId="0" fontId="2" fillId="30" borderId="73" xfId="251" applyNumberFormat="1" applyFont="1" applyFill="1" applyBorder="1" applyAlignment="1" applyProtection="1">
      <alignment horizontal="center" vertical="center" wrapText="1"/>
    </xf>
    <xf numFmtId="0" fontId="2" fillId="30" borderId="36" xfId="251" applyNumberFormat="1" applyFont="1" applyFill="1" applyBorder="1" applyAlignment="1" applyProtection="1">
      <alignment horizontal="center" vertical="center" wrapText="1"/>
    </xf>
    <xf numFmtId="0" fontId="2" fillId="30" borderId="37" xfId="251" quotePrefix="1" applyNumberFormat="1" applyFont="1" applyFill="1" applyBorder="1" applyAlignment="1" applyProtection="1">
      <alignment horizontal="center" vertical="center" wrapText="1"/>
    </xf>
    <xf numFmtId="44" fontId="41" fillId="0" borderId="65" xfId="254" applyFont="1" applyFill="1" applyBorder="1" applyProtection="1"/>
    <xf numFmtId="44" fontId="44" fillId="27" borderId="62" xfId="254" applyFont="1" applyFill="1" applyBorder="1" applyAlignment="1" applyProtection="1">
      <alignment horizontal="center"/>
    </xf>
    <xf numFmtId="44" fontId="41" fillId="27" borderId="73" xfId="254" applyFont="1" applyFill="1" applyBorder="1" applyAlignment="1" applyProtection="1">
      <alignment horizontal="center" wrapText="1"/>
    </xf>
    <xf numFmtId="44" fontId="41" fillId="0" borderId="21" xfId="254" applyFont="1" applyFill="1" applyBorder="1" applyAlignment="1" applyProtection="1">
      <alignment horizontal="center" wrapText="1"/>
    </xf>
    <xf numFmtId="44" fontId="44" fillId="0" borderId="70" xfId="254" applyFont="1" applyBorder="1" applyProtection="1"/>
    <xf numFmtId="44" fontId="41" fillId="0" borderId="23" xfId="254" applyFont="1" applyBorder="1" applyProtection="1"/>
    <xf numFmtId="10" fontId="2" fillId="0" borderId="23" xfId="254" applyNumberFormat="1" applyFont="1" applyBorder="1" applyProtection="1"/>
    <xf numFmtId="44" fontId="93" fillId="27" borderId="36" xfId="254" applyFont="1" applyFill="1" applyBorder="1" applyAlignment="1" applyProtection="1"/>
    <xf numFmtId="43" fontId="93" fillId="27" borderId="37" xfId="254" applyNumberFormat="1" applyFont="1" applyFill="1" applyBorder="1" applyAlignment="1" applyProtection="1"/>
    <xf numFmtId="43" fontId="93" fillId="0" borderId="36" xfId="251" applyFont="1" applyFill="1" applyBorder="1" applyProtection="1"/>
    <xf numFmtId="43" fontId="93" fillId="0" borderId="1" xfId="251" applyFont="1" applyFill="1" applyBorder="1" applyProtection="1"/>
    <xf numFmtId="43" fontId="93" fillId="0" borderId="37" xfId="251" applyFont="1" applyFill="1" applyBorder="1" applyProtection="1"/>
    <xf numFmtId="43" fontId="93" fillId="27" borderId="65" xfId="251" applyFont="1" applyFill="1" applyBorder="1" applyProtection="1"/>
    <xf numFmtId="43" fontId="93" fillId="27" borderId="36" xfId="254" applyNumberFormat="1" applyFont="1" applyFill="1" applyBorder="1" applyAlignment="1" applyProtection="1"/>
    <xf numFmtId="43" fontId="93" fillId="27" borderId="38" xfId="0" applyNumberFormat="1" applyFont="1" applyFill="1" applyBorder="1"/>
    <xf numFmtId="43" fontId="93" fillId="27" borderId="40" xfId="254" applyNumberFormat="1" applyFont="1" applyFill="1" applyBorder="1" applyProtection="1"/>
    <xf numFmtId="43" fontId="93" fillId="0" borderId="38" xfId="251" applyFont="1" applyFill="1" applyBorder="1" applyProtection="1"/>
    <xf numFmtId="43" fontId="93" fillId="0" borderId="39" xfId="251" applyFont="1" applyFill="1" applyBorder="1" applyProtection="1"/>
    <xf numFmtId="43" fontId="93" fillId="27" borderId="67" xfId="251" applyFont="1" applyFill="1" applyBorder="1" applyProtection="1"/>
    <xf numFmtId="0" fontId="92" fillId="0" borderId="0" xfId="0" applyFont="1" applyAlignment="1">
      <alignment horizontal="center"/>
    </xf>
    <xf numFmtId="43" fontId="93" fillId="0" borderId="23" xfId="0" applyNumberFormat="1" applyFont="1" applyBorder="1"/>
    <xf numFmtId="43" fontId="93" fillId="0" borderId="23" xfId="251" applyFont="1" applyBorder="1" applyProtection="1"/>
    <xf numFmtId="0" fontId="106" fillId="30" borderId="0" xfId="0" applyFont="1" applyFill="1"/>
    <xf numFmtId="10" fontId="95" fillId="30" borderId="0" xfId="0" applyNumberFormat="1" applyFont="1" applyFill="1"/>
    <xf numFmtId="0" fontId="96" fillId="30" borderId="18" xfId="0" applyFont="1" applyFill="1" applyBorder="1" applyAlignment="1">
      <alignment vertical="center"/>
    </xf>
    <xf numFmtId="0" fontId="96" fillId="30" borderId="19" xfId="0" applyFont="1" applyFill="1" applyBorder="1" applyAlignment="1">
      <alignment vertical="center"/>
    </xf>
    <xf numFmtId="44" fontId="96" fillId="30" borderId="19" xfId="251" applyNumberFormat="1" applyFont="1" applyFill="1" applyBorder="1" applyProtection="1"/>
    <xf numFmtId="0" fontId="95" fillId="30" borderId="20" xfId="0" applyFont="1" applyFill="1" applyBorder="1"/>
    <xf numFmtId="0" fontId="96" fillId="30" borderId="14" xfId="0" applyFont="1" applyFill="1" applyBorder="1" applyAlignment="1">
      <alignment horizontal="left" vertical="center"/>
    </xf>
    <xf numFmtId="0" fontId="96" fillId="30" borderId="0" xfId="0" applyFont="1" applyFill="1" applyAlignment="1">
      <alignment horizontal="left" vertical="center"/>
    </xf>
    <xf numFmtId="43" fontId="96" fillId="30" borderId="0" xfId="0" applyNumberFormat="1" applyFont="1" applyFill="1"/>
    <xf numFmtId="0" fontId="81" fillId="30" borderId="15" xfId="191" applyFont="1" applyFill="1" applyBorder="1"/>
    <xf numFmtId="0" fontId="95" fillId="30" borderId="15" xfId="0" applyFont="1" applyFill="1" applyBorder="1"/>
    <xf numFmtId="0" fontId="106" fillId="30" borderId="14" xfId="0" applyFont="1" applyFill="1" applyBorder="1"/>
    <xf numFmtId="10" fontId="106" fillId="30" borderId="0" xfId="257" applyNumberFormat="1" applyFont="1" applyFill="1" applyBorder="1" applyProtection="1"/>
    <xf numFmtId="0" fontId="95" fillId="30" borderId="14" xfId="0" applyFont="1" applyFill="1" applyBorder="1"/>
    <xf numFmtId="0" fontId="95" fillId="30" borderId="0" xfId="0" applyFont="1" applyFill="1"/>
    <xf numFmtId="0" fontId="96" fillId="30" borderId="14" xfId="0" applyFont="1" applyFill="1" applyBorder="1"/>
    <xf numFmtId="10" fontId="96" fillId="30" borderId="0" xfId="0" applyNumberFormat="1" applyFont="1" applyFill="1"/>
    <xf numFmtId="0" fontId="96" fillId="30" borderId="0" xfId="0" applyFont="1" applyFill="1"/>
    <xf numFmtId="10" fontId="96" fillId="30" borderId="0" xfId="257" applyNumberFormat="1" applyFont="1" applyFill="1" applyBorder="1" applyProtection="1"/>
    <xf numFmtId="0" fontId="96" fillId="30" borderId="9" xfId="0" applyFont="1" applyFill="1" applyBorder="1"/>
    <xf numFmtId="0" fontId="96" fillId="30" borderId="17" xfId="0" applyFont="1" applyFill="1" applyBorder="1"/>
    <xf numFmtId="10" fontId="96" fillId="30" borderId="17" xfId="257" applyNumberFormat="1" applyFont="1" applyFill="1" applyBorder="1" applyProtection="1"/>
    <xf numFmtId="0" fontId="92" fillId="30" borderId="15" xfId="0" applyFont="1" applyFill="1" applyBorder="1" applyAlignment="1">
      <alignment horizontal="center"/>
    </xf>
    <xf numFmtId="0" fontId="76" fillId="30" borderId="15" xfId="0" applyFont="1" applyFill="1" applyBorder="1" applyAlignment="1">
      <alignment horizontal="center"/>
    </xf>
    <xf numFmtId="0" fontId="76" fillId="30" borderId="16" xfId="0" applyFont="1" applyFill="1" applyBorder="1" applyAlignment="1">
      <alignment horizontal="center"/>
    </xf>
    <xf numFmtId="43" fontId="93" fillId="25" borderId="36" xfId="254" applyNumberFormat="1" applyFont="1" applyFill="1" applyBorder="1" applyProtection="1">
      <protection locked="0"/>
    </xf>
    <xf numFmtId="43" fontId="93" fillId="25" borderId="1" xfId="254" applyNumberFormat="1" applyFont="1" applyFill="1" applyBorder="1" applyProtection="1">
      <protection locked="0"/>
    </xf>
    <xf numFmtId="43" fontId="93" fillId="25" borderId="37" xfId="254" applyNumberFormat="1" applyFont="1" applyFill="1" applyBorder="1" applyProtection="1">
      <protection locked="0"/>
    </xf>
    <xf numFmtId="44" fontId="93" fillId="25" borderId="49" xfId="254" quotePrefix="1" applyFont="1" applyFill="1" applyBorder="1" applyAlignment="1" applyProtection="1">
      <alignment wrapText="1"/>
      <protection locked="0"/>
    </xf>
    <xf numFmtId="44" fontId="93" fillId="25" borderId="49" xfId="254" applyFont="1" applyFill="1" applyBorder="1" applyAlignment="1" applyProtection="1">
      <alignment wrapText="1"/>
      <protection locked="0"/>
    </xf>
    <xf numFmtId="0" fontId="41" fillId="0" borderId="0" xfId="0" applyFont="1" applyProtection="1">
      <protection locked="0"/>
    </xf>
    <xf numFmtId="0" fontId="2" fillId="0" borderId="0" xfId="0" applyFont="1" applyAlignment="1" applyProtection="1">
      <alignment horizontal="center"/>
      <protection locked="0"/>
    </xf>
    <xf numFmtId="0" fontId="2" fillId="0" borderId="0" xfId="0" applyFont="1" applyProtection="1">
      <protection locked="0"/>
    </xf>
    <xf numFmtId="43" fontId="2" fillId="0" borderId="0" xfId="251" applyFont="1" applyProtection="1">
      <protection locked="0"/>
    </xf>
    <xf numFmtId="0" fontId="44" fillId="0" borderId="0" xfId="0" applyFont="1" applyProtection="1">
      <protection locked="0"/>
    </xf>
    <xf numFmtId="43" fontId="94" fillId="25" borderId="36" xfId="251" applyFont="1" applyFill="1" applyBorder="1" applyProtection="1">
      <protection locked="0"/>
    </xf>
    <xf numFmtId="43" fontId="94" fillId="25" borderId="1" xfId="251" applyFont="1" applyFill="1" applyBorder="1" applyProtection="1">
      <protection locked="0"/>
    </xf>
    <xf numFmtId="43" fontId="94" fillId="25" borderId="37" xfId="251" applyFont="1" applyFill="1" applyBorder="1" applyProtection="1">
      <protection locked="0"/>
    </xf>
    <xf numFmtId="0" fontId="0" fillId="0" borderId="0" xfId="0" applyAlignment="1" applyProtection="1">
      <alignment horizontal="center"/>
      <protection locked="0"/>
    </xf>
    <xf numFmtId="0" fontId="48" fillId="0" borderId="0" xfId="0" applyFont="1" applyProtection="1">
      <protection locked="0"/>
    </xf>
    <xf numFmtId="0" fontId="45" fillId="0" borderId="0" xfId="0" applyFont="1" applyProtection="1">
      <protection locked="0"/>
    </xf>
    <xf numFmtId="0" fontId="41" fillId="0" borderId="0" xfId="0" applyFont="1" applyAlignment="1" applyProtection="1">
      <alignment vertical="center"/>
      <protection locked="0"/>
    </xf>
    <xf numFmtId="0" fontId="51" fillId="0" borderId="0" xfId="251" applyNumberFormat="1" applyFont="1" applyFill="1" applyBorder="1" applyAlignment="1" applyProtection="1">
      <alignment vertical="center"/>
      <protection locked="0"/>
    </xf>
    <xf numFmtId="0" fontId="0" fillId="0" borderId="0" xfId="0" applyAlignment="1" applyProtection="1">
      <alignment vertical="center"/>
      <protection locked="0"/>
    </xf>
    <xf numFmtId="0" fontId="2" fillId="0" borderId="0" xfId="0" applyFont="1" applyAlignment="1" applyProtection="1">
      <alignment vertical="center"/>
      <protection locked="0"/>
    </xf>
    <xf numFmtId="0" fontId="70" fillId="0" borderId="0" xfId="251" applyNumberFormat="1" applyFont="1" applyFill="1" applyBorder="1" applyAlignment="1" applyProtection="1">
      <alignment vertical="center"/>
      <protection locked="0"/>
    </xf>
    <xf numFmtId="0" fontId="47" fillId="0" borderId="0" xfId="0" applyFont="1" applyProtection="1">
      <protection locked="0"/>
    </xf>
    <xf numFmtId="0" fontId="41" fillId="0" borderId="0" xfId="0" applyFont="1" applyAlignment="1" applyProtection="1">
      <alignment horizontal="center"/>
      <protection locked="0"/>
    </xf>
    <xf numFmtId="172" fontId="76" fillId="25" borderId="4" xfId="258" applyNumberFormat="1" applyFont="1" applyFill="1" applyBorder="1" applyAlignment="1" applyProtection="1">
      <alignment vertical="center"/>
      <protection locked="0"/>
    </xf>
    <xf numFmtId="43" fontId="39" fillId="0" borderId="0" xfId="251" applyFont="1" applyProtection="1">
      <protection locked="0"/>
    </xf>
    <xf numFmtId="0" fontId="54" fillId="0" borderId="0" xfId="0" applyFont="1" applyProtection="1">
      <protection locked="0"/>
    </xf>
    <xf numFmtId="0" fontId="60" fillId="0" borderId="0" xfId="0" applyFont="1" applyProtection="1">
      <protection locked="0"/>
    </xf>
    <xf numFmtId="43" fontId="92" fillId="25" borderId="15" xfId="254" applyNumberFormat="1" applyFont="1" applyFill="1" applyBorder="1" applyProtection="1">
      <protection locked="0"/>
    </xf>
    <xf numFmtId="0" fontId="61" fillId="0" borderId="0" xfId="191" applyFont="1" applyProtection="1">
      <protection locked="0"/>
    </xf>
    <xf numFmtId="0" fontId="61" fillId="0" borderId="0" xfId="252" applyFont="1" applyProtection="1">
      <protection locked="0"/>
    </xf>
    <xf numFmtId="0" fontId="39" fillId="0" borderId="0" xfId="0" applyFont="1" applyProtection="1">
      <protection locked="0"/>
    </xf>
    <xf numFmtId="0" fontId="37" fillId="0" borderId="0" xfId="0" applyFont="1" applyProtection="1">
      <protection locked="0"/>
    </xf>
    <xf numFmtId="0" fontId="35" fillId="0" borderId="0" xfId="0" applyFont="1" applyProtection="1">
      <protection locked="0"/>
    </xf>
    <xf numFmtId="0" fontId="49" fillId="0" borderId="0" xfId="0" applyFont="1" applyProtection="1">
      <protection locked="0"/>
    </xf>
    <xf numFmtId="44" fontId="93" fillId="0" borderId="65" xfId="254" applyFont="1" applyBorder="1" applyProtection="1"/>
    <xf numFmtId="43" fontId="93" fillId="0" borderId="65" xfId="254" applyNumberFormat="1" applyFont="1" applyBorder="1" applyProtection="1"/>
    <xf numFmtId="43" fontId="93" fillId="0" borderId="67" xfId="254" applyNumberFormat="1" applyFont="1" applyBorder="1" applyProtection="1"/>
    <xf numFmtId="43" fontId="93" fillId="27" borderId="0" xfId="254" applyNumberFormat="1" applyFont="1" applyFill="1" applyBorder="1" applyProtection="1"/>
    <xf numFmtId="43" fontId="93" fillId="27" borderId="0" xfId="251" applyFont="1" applyFill="1" applyBorder="1" applyProtection="1"/>
    <xf numFmtId="43" fontId="94" fillId="27" borderId="0" xfId="251" applyFont="1" applyFill="1" applyProtection="1"/>
    <xf numFmtId="43" fontId="90" fillId="27" borderId="0" xfId="251" applyFont="1" applyFill="1" applyProtection="1"/>
    <xf numFmtId="43" fontId="92" fillId="27" borderId="0" xfId="251" applyFont="1" applyFill="1" applyAlignment="1" applyProtection="1">
      <alignment horizontal="right"/>
    </xf>
    <xf numFmtId="44" fontId="92" fillId="27" borderId="23" xfId="254" applyFont="1" applyFill="1" applyBorder="1" applyProtection="1"/>
    <xf numFmtId="43" fontId="92" fillId="27" borderId="23" xfId="254" applyNumberFormat="1" applyFont="1" applyFill="1" applyBorder="1" applyProtection="1"/>
    <xf numFmtId="43" fontId="90" fillId="27" borderId="0" xfId="251" applyFont="1" applyFill="1" applyAlignment="1" applyProtection="1">
      <alignment horizontal="left"/>
    </xf>
    <xf numFmtId="43" fontId="90" fillId="27" borderId="0" xfId="251" applyFont="1" applyFill="1" applyBorder="1" applyProtection="1"/>
    <xf numFmtId="43" fontId="92" fillId="27" borderId="0" xfId="251" applyFont="1" applyFill="1" applyBorder="1" applyProtection="1"/>
    <xf numFmtId="44" fontId="92" fillId="27" borderId="22" xfId="254" applyFont="1" applyFill="1" applyBorder="1" applyProtection="1"/>
    <xf numFmtId="44" fontId="90" fillId="27" borderId="19" xfId="254" applyFont="1" applyFill="1" applyBorder="1" applyProtection="1"/>
    <xf numFmtId="44" fontId="93" fillId="27" borderId="20" xfId="254" applyFont="1" applyFill="1" applyBorder="1" applyProtection="1"/>
    <xf numFmtId="43" fontId="92" fillId="27" borderId="15" xfId="254" applyNumberFormat="1" applyFont="1" applyFill="1" applyBorder="1" applyProtection="1"/>
    <xf numFmtId="44" fontId="90" fillId="27" borderId="0" xfId="254" applyFont="1" applyFill="1" applyBorder="1" applyProtection="1"/>
    <xf numFmtId="43" fontId="92" fillId="27" borderId="16" xfId="254" applyNumberFormat="1" applyFont="1" applyFill="1" applyBorder="1" applyProtection="1"/>
    <xf numFmtId="44" fontId="100" fillId="27" borderId="52" xfId="254" applyFont="1" applyFill="1" applyBorder="1" applyProtection="1"/>
    <xf numFmtId="43" fontId="93" fillId="27" borderId="0" xfId="251" applyFont="1" applyFill="1" applyBorder="1" applyAlignment="1" applyProtection="1">
      <alignment horizontal="left" vertical="center"/>
    </xf>
    <xf numFmtId="0" fontId="1" fillId="0" borderId="0" xfId="0" applyFont="1" applyProtection="1">
      <protection locked="0"/>
    </xf>
    <xf numFmtId="170" fontId="2" fillId="0" borderId="0" xfId="0" applyNumberFormat="1" applyFont="1" applyAlignment="1" applyProtection="1">
      <alignment horizontal="left"/>
      <protection locked="0"/>
    </xf>
    <xf numFmtId="0" fontId="2" fillId="0" borderId="0" xfId="0" applyFont="1" applyAlignment="1" applyProtection="1">
      <alignment wrapText="1"/>
      <protection locked="0"/>
    </xf>
    <xf numFmtId="43" fontId="93" fillId="25" borderId="4" xfId="251" applyFont="1" applyFill="1" applyBorder="1" applyProtection="1">
      <protection locked="0"/>
    </xf>
    <xf numFmtId="43" fontId="93" fillId="25" borderId="22" xfId="251" applyFont="1" applyFill="1" applyBorder="1" applyProtection="1">
      <protection locked="0"/>
    </xf>
    <xf numFmtId="43" fontId="93" fillId="25" borderId="21" xfId="251" applyFont="1" applyFill="1" applyBorder="1" applyProtection="1">
      <protection locked="0"/>
    </xf>
    <xf numFmtId="0" fontId="41" fillId="25" borderId="0" xfId="0" applyFont="1" applyFill="1" applyAlignment="1" applyProtection="1">
      <alignment vertical="top" wrapText="1"/>
      <protection locked="0"/>
    </xf>
    <xf numFmtId="49" fontId="52" fillId="0" borderId="0" xfId="191" applyNumberFormat="1" applyFont="1" applyProtection="1">
      <protection locked="0"/>
    </xf>
    <xf numFmtId="49" fontId="53" fillId="0" borderId="0" xfId="191" applyNumberFormat="1" applyFont="1" applyProtection="1">
      <protection locked="0"/>
    </xf>
    <xf numFmtId="0" fontId="2" fillId="0" borderId="0" xfId="0" applyFont="1" applyAlignment="1">
      <alignment vertical="center"/>
    </xf>
    <xf numFmtId="0" fontId="70" fillId="0" borderId="0" xfId="251" applyNumberFormat="1" applyFont="1" applyFill="1" applyBorder="1" applyAlignment="1" applyProtection="1">
      <alignment horizontal="center" vertical="center"/>
    </xf>
    <xf numFmtId="0" fontId="59" fillId="0" borderId="17" xfId="0" applyFont="1" applyBorder="1" applyAlignment="1">
      <alignment horizontal="center"/>
    </xf>
    <xf numFmtId="14" fontId="44" fillId="0" borderId="22" xfId="0" applyNumberFormat="1" applyFont="1" applyBorder="1" applyAlignment="1">
      <alignment horizontal="center"/>
    </xf>
    <xf numFmtId="0" fontId="50" fillId="0" borderId="0" xfId="0" applyFont="1"/>
    <xf numFmtId="0" fontId="2" fillId="30" borderId="1" xfId="0" applyFont="1" applyFill="1" applyBorder="1"/>
    <xf numFmtId="0" fontId="2" fillId="30" borderId="33" xfId="0" applyFont="1" applyFill="1" applyBorder="1" applyAlignment="1">
      <alignment horizontal="center" wrapText="1"/>
    </xf>
    <xf numFmtId="0" fontId="2" fillId="30" borderId="34" xfId="0" applyFont="1" applyFill="1" applyBorder="1" applyAlignment="1">
      <alignment horizontal="center" wrapText="1"/>
    </xf>
    <xf numFmtId="0" fontId="93" fillId="0" borderId="1" xfId="0" applyFont="1" applyBorder="1" applyAlignment="1">
      <alignment horizontal="center"/>
    </xf>
    <xf numFmtId="43" fontId="93" fillId="0" borderId="36" xfId="254" applyNumberFormat="1" applyFont="1" applyFill="1" applyBorder="1" applyProtection="1"/>
    <xf numFmtId="44" fontId="93" fillId="0" borderId="37" xfId="254" applyFont="1" applyFill="1" applyBorder="1" applyProtection="1"/>
    <xf numFmtId="43" fontId="93" fillId="0" borderId="37" xfId="254" applyNumberFormat="1" applyFont="1" applyFill="1" applyBorder="1" applyProtection="1"/>
    <xf numFmtId="43" fontId="93" fillId="0" borderId="38" xfId="254" applyNumberFormat="1" applyFont="1" applyFill="1" applyBorder="1" applyProtection="1"/>
    <xf numFmtId="43" fontId="93" fillId="0" borderId="40" xfId="254" applyNumberFormat="1" applyFont="1" applyFill="1" applyBorder="1" applyProtection="1"/>
    <xf numFmtId="43" fontId="92" fillId="0" borderId="0" xfId="251" applyFont="1" applyFill="1" applyBorder="1" applyProtection="1"/>
    <xf numFmtId="43" fontId="92" fillId="0" borderId="0" xfId="251" applyFont="1" applyProtection="1"/>
    <xf numFmtId="43" fontId="92" fillId="0" borderId="56" xfId="251" applyFont="1" applyBorder="1" applyProtection="1"/>
    <xf numFmtId="0" fontId="98" fillId="30" borderId="0" xfId="191" applyFont="1" applyFill="1" applyAlignment="1">
      <alignment horizontal="left"/>
    </xf>
    <xf numFmtId="0" fontId="2" fillId="0" borderId="0" xfId="0" applyFont="1" applyAlignment="1" applyProtection="1">
      <alignment horizontal="center" vertical="center" wrapText="1"/>
      <protection locked="0"/>
    </xf>
    <xf numFmtId="0" fontId="41" fillId="0" borderId="36" xfId="0" applyFont="1" applyBorder="1" applyAlignment="1" applyProtection="1">
      <alignment horizontal="center"/>
      <protection locked="0"/>
    </xf>
    <xf numFmtId="0" fontId="1" fillId="25" borderId="1" xfId="0" applyFont="1" applyFill="1" applyBorder="1" applyAlignment="1" applyProtection="1">
      <alignment wrapText="1"/>
      <protection locked="0"/>
    </xf>
    <xf numFmtId="0" fontId="1" fillId="25" borderId="21" xfId="251" applyNumberFormat="1" applyFont="1" applyFill="1" applyBorder="1" applyAlignment="1" applyProtection="1">
      <alignment horizontal="center"/>
      <protection locked="0"/>
    </xf>
    <xf numFmtId="0" fontId="1" fillId="25" borderId="1" xfId="251" applyNumberFormat="1" applyFont="1" applyFill="1" applyBorder="1" applyAlignment="1" applyProtection="1">
      <alignment horizontal="center"/>
      <protection locked="0"/>
    </xf>
    <xf numFmtId="0" fontId="1" fillId="25" borderId="4" xfId="251" applyNumberFormat="1" applyFont="1" applyFill="1" applyBorder="1" applyAlignment="1" applyProtection="1">
      <alignment horizontal="center"/>
      <protection locked="0"/>
    </xf>
    <xf numFmtId="43" fontId="41" fillId="25" borderId="1" xfId="254" applyNumberFormat="1" applyFont="1" applyFill="1" applyBorder="1" applyProtection="1">
      <protection locked="0"/>
    </xf>
    <xf numFmtId="43" fontId="41" fillId="25" borderId="4" xfId="254" applyNumberFormat="1" applyFont="1" applyFill="1" applyBorder="1" applyProtection="1">
      <protection locked="0"/>
    </xf>
    <xf numFmtId="0" fontId="1" fillId="29" borderId="0" xfId="0" applyFont="1" applyFill="1" applyProtection="1">
      <protection locked="0"/>
    </xf>
    <xf numFmtId="0" fontId="1" fillId="25" borderId="1" xfId="0" applyFont="1" applyFill="1" applyBorder="1" applyAlignment="1" applyProtection="1">
      <alignment horizontal="left" wrapText="1"/>
      <protection locked="0"/>
    </xf>
    <xf numFmtId="0" fontId="1" fillId="25" borderId="4" xfId="251" quotePrefix="1" applyNumberFormat="1" applyFont="1" applyFill="1" applyBorder="1" applyAlignment="1" applyProtection="1">
      <alignment horizontal="center"/>
      <protection locked="0"/>
    </xf>
    <xf numFmtId="0" fontId="1" fillId="25" borderId="57" xfId="251" applyNumberFormat="1" applyFont="1" applyFill="1" applyBorder="1" applyAlignment="1" applyProtection="1">
      <alignment horizontal="center"/>
      <protection locked="0"/>
    </xf>
    <xf numFmtId="0" fontId="1" fillId="25" borderId="39" xfId="251" applyNumberFormat="1" applyFont="1" applyFill="1" applyBorder="1" applyAlignment="1" applyProtection="1">
      <alignment horizontal="center"/>
      <protection locked="0"/>
    </xf>
    <xf numFmtId="0" fontId="1" fillId="25" borderId="43" xfId="251" applyNumberFormat="1" applyFont="1" applyFill="1" applyBorder="1" applyAlignment="1" applyProtection="1">
      <alignment horizontal="center"/>
      <protection locked="0"/>
    </xf>
    <xf numFmtId="43" fontId="41" fillId="25" borderId="39" xfId="254" applyNumberFormat="1" applyFont="1" applyFill="1" applyBorder="1" applyProtection="1">
      <protection locked="0"/>
    </xf>
    <xf numFmtId="43" fontId="41" fillId="25" borderId="43" xfId="254" applyNumberFormat="1" applyFont="1" applyFill="1" applyBorder="1" applyProtection="1">
      <protection locked="0"/>
    </xf>
    <xf numFmtId="0" fontId="44" fillId="0" borderId="0" xfId="0" applyFont="1" applyAlignment="1" applyProtection="1">
      <alignment horizontal="center"/>
      <protection locked="0"/>
    </xf>
    <xf numFmtId="0" fontId="44" fillId="27" borderId="0" xfId="0" applyFont="1" applyFill="1" applyAlignment="1" applyProtection="1">
      <alignment horizontal="center"/>
      <protection locked="0"/>
    </xf>
    <xf numFmtId="0" fontId="41" fillId="27" borderId="0" xfId="0" applyFont="1" applyFill="1" applyAlignment="1" applyProtection="1">
      <alignment horizontal="center"/>
      <protection locked="0"/>
    </xf>
    <xf numFmtId="0" fontId="2" fillId="27" borderId="0" xfId="0" applyFont="1" applyFill="1" applyAlignment="1" applyProtection="1">
      <alignment horizontal="center"/>
      <protection locked="0"/>
    </xf>
    <xf numFmtId="0" fontId="41" fillId="26" borderId="36" xfId="0" applyFont="1" applyFill="1" applyBorder="1" applyAlignment="1" applyProtection="1">
      <alignment horizontal="center" wrapText="1"/>
      <protection locked="0"/>
    </xf>
    <xf numFmtId="0" fontId="41" fillId="25" borderId="1" xfId="0" applyFont="1" applyFill="1" applyBorder="1" applyAlignment="1" applyProtection="1">
      <alignment horizontal="center" wrapText="1"/>
      <protection locked="0"/>
    </xf>
    <xf numFmtId="0" fontId="87" fillId="25" borderId="1" xfId="0" applyFont="1" applyFill="1" applyBorder="1" applyAlignment="1" applyProtection="1">
      <alignment horizontal="center" wrapText="1"/>
      <protection locked="0"/>
    </xf>
    <xf numFmtId="171" fontId="41" fillId="25" borderId="21" xfId="251" applyNumberFormat="1" applyFont="1" applyFill="1" applyBorder="1" applyAlignment="1" applyProtection="1">
      <alignment wrapText="1"/>
      <protection locked="0"/>
    </xf>
    <xf numFmtId="171" fontId="41" fillId="25" borderId="1" xfId="251" applyNumberFormat="1" applyFont="1" applyFill="1" applyBorder="1" applyAlignment="1" applyProtection="1">
      <alignment wrapText="1"/>
      <protection locked="0"/>
    </xf>
    <xf numFmtId="171" fontId="41" fillId="25" borderId="4" xfId="251" quotePrefix="1" applyNumberFormat="1" applyFont="1" applyFill="1" applyBorder="1" applyAlignment="1" applyProtection="1">
      <alignment wrapText="1"/>
      <protection locked="0"/>
    </xf>
    <xf numFmtId="43" fontId="41" fillId="25" borderId="51" xfId="254" applyNumberFormat="1" applyFont="1" applyFill="1" applyBorder="1" applyAlignment="1" applyProtection="1">
      <alignment horizontal="center" wrapText="1"/>
      <protection locked="0"/>
    </xf>
    <xf numFmtId="43" fontId="41" fillId="25" borderId="17" xfId="254" applyNumberFormat="1" applyFont="1" applyFill="1" applyBorder="1" applyAlignment="1" applyProtection="1">
      <alignment horizontal="center" wrapText="1"/>
      <protection locked="0"/>
    </xf>
    <xf numFmtId="0" fontId="41" fillId="0" borderId="0" xfId="0" applyFont="1" applyAlignment="1" applyProtection="1">
      <alignment horizontal="center" wrapText="1"/>
      <protection locked="0"/>
    </xf>
    <xf numFmtId="0" fontId="63" fillId="25" borderId="1" xfId="0" applyFont="1" applyFill="1" applyBorder="1" applyAlignment="1" applyProtection="1">
      <alignment horizontal="left" wrapText="1"/>
      <protection locked="0"/>
    </xf>
    <xf numFmtId="0" fontId="63" fillId="25" borderId="1" xfId="0" applyFont="1" applyFill="1" applyBorder="1" applyAlignment="1" applyProtection="1">
      <alignment wrapText="1"/>
      <protection locked="0"/>
    </xf>
    <xf numFmtId="171" fontId="1" fillId="25" borderId="21" xfId="251" applyNumberFormat="1" applyFont="1" applyFill="1" applyBorder="1" applyAlignment="1" applyProtection="1">
      <protection locked="0"/>
    </xf>
    <xf numFmtId="171" fontId="1" fillId="25" borderId="1" xfId="251" applyNumberFormat="1" applyFont="1" applyFill="1" applyBorder="1" applyAlignment="1" applyProtection="1">
      <protection locked="0"/>
    </xf>
    <xf numFmtId="171" fontId="1" fillId="25" borderId="4" xfId="251" applyNumberFormat="1" applyFont="1" applyFill="1" applyBorder="1" applyAlignment="1" applyProtection="1">
      <protection locked="0"/>
    </xf>
    <xf numFmtId="171" fontId="1" fillId="25" borderId="57" xfId="251" applyNumberFormat="1" applyFont="1" applyFill="1" applyBorder="1" applyAlignment="1" applyProtection="1">
      <protection locked="0"/>
    </xf>
    <xf numFmtId="171" fontId="1" fillId="25" borderId="39" xfId="251" applyNumberFormat="1" applyFont="1" applyFill="1" applyBorder="1" applyAlignment="1" applyProtection="1">
      <protection locked="0"/>
    </xf>
    <xf numFmtId="171" fontId="1" fillId="25" borderId="43" xfId="251" applyNumberFormat="1" applyFont="1" applyFill="1" applyBorder="1" applyAlignment="1" applyProtection="1">
      <protection locked="0"/>
    </xf>
    <xf numFmtId="44" fontId="44" fillId="0" borderId="0" xfId="254" applyFont="1" applyProtection="1">
      <protection locked="0"/>
    </xf>
    <xf numFmtId="44" fontId="44" fillId="0" borderId="0" xfId="254" applyFont="1" applyFill="1" applyProtection="1">
      <protection locked="0"/>
    </xf>
    <xf numFmtId="0" fontId="0" fillId="0" borderId="0" xfId="251" applyNumberFormat="1" applyFont="1" applyAlignment="1" applyProtection="1">
      <alignment horizontal="center"/>
      <protection locked="0"/>
    </xf>
    <xf numFmtId="0" fontId="2" fillId="0" borderId="0" xfId="251" applyNumberFormat="1" applyFont="1" applyAlignment="1" applyProtection="1">
      <alignment horizontal="center"/>
      <protection locked="0"/>
    </xf>
    <xf numFmtId="0" fontId="2" fillId="0" borderId="0" xfId="251" applyNumberFormat="1" applyFont="1" applyBorder="1" applyProtection="1">
      <protection locked="0"/>
    </xf>
    <xf numFmtId="44" fontId="2" fillId="0" borderId="0" xfId="251" applyNumberFormat="1" applyFont="1" applyFill="1" applyBorder="1" applyAlignment="1" applyProtection="1">
      <alignment horizontal="center"/>
      <protection locked="0"/>
    </xf>
    <xf numFmtId="0" fontId="2" fillId="0" borderId="0" xfId="251" applyNumberFormat="1" applyFont="1" applyFill="1" applyBorder="1" applyAlignment="1" applyProtection="1">
      <alignment horizontal="center"/>
      <protection locked="0"/>
    </xf>
    <xf numFmtId="0" fontId="2" fillId="0" borderId="0" xfId="251" applyNumberFormat="1" applyFont="1" applyBorder="1" applyAlignment="1" applyProtection="1">
      <alignment horizontal="center"/>
      <protection locked="0"/>
    </xf>
    <xf numFmtId="0" fontId="56" fillId="0" borderId="0" xfId="251" applyNumberFormat="1" applyFont="1" applyProtection="1">
      <protection locked="0"/>
    </xf>
    <xf numFmtId="0" fontId="67" fillId="0" borderId="0" xfId="251" applyNumberFormat="1" applyFont="1" applyProtection="1">
      <protection locked="0"/>
    </xf>
    <xf numFmtId="9" fontId="0" fillId="0" borderId="0" xfId="257" applyFont="1" applyAlignment="1" applyProtection="1">
      <alignment horizontal="center"/>
      <protection locked="0"/>
    </xf>
    <xf numFmtId="0" fontId="0" fillId="0" borderId="0" xfId="251" applyNumberFormat="1" applyFont="1" applyProtection="1">
      <protection locked="0"/>
    </xf>
    <xf numFmtId="43" fontId="92" fillId="0" borderId="0" xfId="251" applyFont="1" applyFill="1" applyProtection="1"/>
    <xf numFmtId="43" fontId="92" fillId="0" borderId="0" xfId="251" applyFont="1" applyFill="1" applyAlignment="1" applyProtection="1">
      <alignment horizontal="right"/>
    </xf>
    <xf numFmtId="44" fontId="93" fillId="0" borderId="65" xfId="254" applyFont="1" applyFill="1" applyBorder="1" applyProtection="1"/>
    <xf numFmtId="43" fontId="93" fillId="0" borderId="65" xfId="254" applyNumberFormat="1" applyFont="1" applyFill="1" applyBorder="1" applyProtection="1"/>
    <xf numFmtId="43" fontId="92" fillId="0" borderId="32" xfId="251" applyFont="1" applyFill="1" applyBorder="1" applyProtection="1"/>
    <xf numFmtId="10" fontId="92" fillId="0" borderId="0" xfId="257" applyNumberFormat="1" applyFont="1" applyFill="1" applyProtection="1"/>
    <xf numFmtId="0" fontId="67" fillId="0" borderId="45" xfId="251" applyNumberFormat="1" applyFont="1" applyFill="1" applyBorder="1" applyAlignment="1" applyProtection="1"/>
    <xf numFmtId="9" fontId="2" fillId="0" borderId="47" xfId="257" applyFont="1" applyBorder="1" applyAlignment="1" applyProtection="1">
      <alignment horizontal="center" vertical="center" wrapText="1"/>
    </xf>
    <xf numFmtId="44" fontId="1" fillId="0" borderId="16" xfId="254" applyFont="1" applyFill="1" applyBorder="1" applyProtection="1"/>
    <xf numFmtId="0" fontId="41" fillId="30" borderId="72" xfId="251" applyNumberFormat="1" applyFont="1" applyFill="1" applyBorder="1" applyAlignment="1" applyProtection="1"/>
    <xf numFmtId="0" fontId="2" fillId="30" borderId="77" xfId="251" applyNumberFormat="1" applyFont="1" applyFill="1" applyBorder="1" applyAlignment="1" applyProtection="1">
      <alignment horizontal="center" vertical="center" wrapText="1"/>
    </xf>
    <xf numFmtId="43" fontId="93" fillId="25" borderId="43" xfId="251" applyFont="1" applyFill="1" applyBorder="1" applyProtection="1">
      <protection locked="0"/>
    </xf>
    <xf numFmtId="0" fontId="96" fillId="30" borderId="18" xfId="0" applyFont="1" applyFill="1" applyBorder="1" applyAlignment="1">
      <alignment horizontal="right" vertical="center"/>
    </xf>
    <xf numFmtId="0" fontId="96" fillId="30" borderId="14" xfId="0" applyFont="1" applyFill="1" applyBorder="1" applyAlignment="1">
      <alignment horizontal="right" vertical="center"/>
    </xf>
    <xf numFmtId="0" fontId="106" fillId="30" borderId="14" xfId="0" applyFont="1" applyFill="1" applyBorder="1" applyAlignment="1">
      <alignment horizontal="right"/>
    </xf>
    <xf numFmtId="0" fontId="96" fillId="30" borderId="14" xfId="0" applyFont="1" applyFill="1" applyBorder="1" applyAlignment="1">
      <alignment horizontal="right"/>
    </xf>
    <xf numFmtId="0" fontId="96" fillId="30" borderId="9" xfId="0" applyFont="1" applyFill="1" applyBorder="1" applyAlignment="1">
      <alignment horizontal="right"/>
    </xf>
    <xf numFmtId="0" fontId="96" fillId="30" borderId="0" xfId="0" applyFont="1" applyFill="1" applyAlignment="1">
      <alignment horizontal="right" vertical="center"/>
    </xf>
    <xf numFmtId="0" fontId="95" fillId="30" borderId="0" xfId="0" applyFont="1" applyFill="1" applyAlignment="1">
      <alignment horizontal="right"/>
    </xf>
    <xf numFmtId="0" fontId="98" fillId="30" borderId="14" xfId="191" applyFont="1" applyFill="1" applyBorder="1" applyAlignment="1">
      <alignment horizontal="left"/>
    </xf>
    <xf numFmtId="10" fontId="2" fillId="0" borderId="0" xfId="257" applyNumberFormat="1" applyFont="1" applyFill="1" applyAlignment="1" applyProtection="1"/>
    <xf numFmtId="43" fontId="94" fillId="0" borderId="42" xfId="251" applyFont="1" applyBorder="1" applyProtection="1"/>
    <xf numFmtId="43" fontId="94" fillId="0" borderId="4" xfId="251" applyFont="1" applyBorder="1" applyProtection="1"/>
    <xf numFmtId="43" fontId="94" fillId="0" borderId="43" xfId="251" applyFont="1" applyBorder="1" applyProtection="1"/>
    <xf numFmtId="43" fontId="94" fillId="0" borderId="28" xfId="251" applyFont="1" applyBorder="1" applyProtection="1"/>
    <xf numFmtId="43" fontId="2" fillId="0" borderId="4" xfId="251" applyFont="1" applyFill="1" applyBorder="1" applyAlignment="1" applyProtection="1">
      <alignment horizontal="center"/>
    </xf>
    <xf numFmtId="43" fontId="94" fillId="25" borderId="4" xfId="251" applyFont="1" applyFill="1" applyBorder="1" applyProtection="1">
      <protection locked="0"/>
    </xf>
    <xf numFmtId="43" fontId="94" fillId="0" borderId="53" xfId="251" applyFont="1" applyBorder="1" applyProtection="1"/>
    <xf numFmtId="0" fontId="2" fillId="30" borderId="42" xfId="0" applyFont="1" applyFill="1" applyBorder="1" applyAlignment="1">
      <alignment horizontal="center" wrapText="1"/>
    </xf>
    <xf numFmtId="43" fontId="93" fillId="0" borderId="4" xfId="251" applyFont="1" applyFill="1" applyBorder="1" applyProtection="1"/>
    <xf numFmtId="43" fontId="93" fillId="0" borderId="43" xfId="251" applyFont="1" applyFill="1" applyBorder="1" applyProtection="1"/>
    <xf numFmtId="43" fontId="94" fillId="0" borderId="66" xfId="251" applyFont="1" applyBorder="1" applyAlignment="1" applyProtection="1"/>
    <xf numFmtId="0" fontId="84" fillId="0" borderId="17" xfId="251" applyNumberFormat="1" applyFont="1" applyFill="1" applyBorder="1" applyAlignment="1" applyProtection="1">
      <alignment vertical="center"/>
    </xf>
    <xf numFmtId="49" fontId="111" fillId="27" borderId="0" xfId="207" applyNumberFormat="1" applyFont="1" applyFill="1" applyAlignment="1">
      <alignment horizontal="center"/>
    </xf>
    <xf numFmtId="49" fontId="112" fillId="27" borderId="0" xfId="207" applyNumberFormat="1" applyFont="1" applyFill="1" applyAlignment="1">
      <alignment horizontal="center"/>
    </xf>
    <xf numFmtId="49" fontId="113" fillId="27" borderId="0" xfId="207" applyNumberFormat="1" applyFont="1" applyFill="1" applyAlignment="1">
      <alignment horizontal="center"/>
    </xf>
    <xf numFmtId="0" fontId="117" fillId="0" borderId="0" xfId="207" applyFont="1" applyProtection="1">
      <protection locked="0"/>
    </xf>
    <xf numFmtId="0" fontId="118" fillId="0" borderId="0" xfId="259" applyFont="1" applyProtection="1">
      <protection locked="0"/>
    </xf>
    <xf numFmtId="0" fontId="119" fillId="0" borderId="0" xfId="207" applyFont="1" applyAlignment="1" applyProtection="1">
      <alignment horizontal="center"/>
      <protection locked="0"/>
    </xf>
    <xf numFmtId="49" fontId="119" fillId="0" borderId="0" xfId="207" applyNumberFormat="1" applyFont="1" applyAlignment="1">
      <alignment horizontal="center"/>
    </xf>
    <xf numFmtId="0" fontId="119" fillId="0" borderId="0" xfId="207" applyFont="1" applyAlignment="1">
      <alignment horizontal="center"/>
    </xf>
    <xf numFmtId="0" fontId="120" fillId="0" borderId="0" xfId="207" applyFont="1" applyAlignment="1" applyProtection="1">
      <alignment vertical="center"/>
      <protection locked="0"/>
    </xf>
    <xf numFmtId="49" fontId="121" fillId="27" borderId="0" xfId="207" applyNumberFormat="1" applyFont="1" applyFill="1" applyAlignment="1">
      <alignment horizontal="center"/>
    </xf>
    <xf numFmtId="0" fontId="122" fillId="27" borderId="0" xfId="207" applyFont="1" applyFill="1"/>
    <xf numFmtId="0" fontId="118" fillId="27" borderId="0" xfId="207" applyFont="1" applyFill="1"/>
    <xf numFmtId="0" fontId="118" fillId="0" borderId="0" xfId="207" applyFont="1" applyProtection="1">
      <protection locked="0"/>
    </xf>
    <xf numFmtId="49" fontId="123" fillId="27" borderId="0" xfId="207" applyNumberFormat="1" applyFont="1" applyFill="1" applyAlignment="1">
      <alignment horizontal="center"/>
    </xf>
    <xf numFmtId="0" fontId="124" fillId="27" borderId="0" xfId="207" applyFont="1" applyFill="1"/>
    <xf numFmtId="0" fontId="123" fillId="27" borderId="0" xfId="207" applyFont="1" applyFill="1"/>
    <xf numFmtId="0" fontId="123" fillId="0" borderId="0" xfId="207" applyFont="1" applyProtection="1">
      <protection locked="0"/>
    </xf>
    <xf numFmtId="0" fontId="118" fillId="0" borderId="0" xfId="259" applyFont="1" applyAlignment="1" applyProtection="1">
      <alignment wrapText="1"/>
      <protection locked="0"/>
    </xf>
    <xf numFmtId="49" fontId="122" fillId="27" borderId="0" xfId="207" applyNumberFormat="1" applyFont="1" applyFill="1" applyAlignment="1">
      <alignment horizontal="center"/>
    </xf>
    <xf numFmtId="0" fontId="128" fillId="27" borderId="0" xfId="207" applyFont="1" applyFill="1" applyAlignment="1">
      <alignment horizontal="left"/>
    </xf>
    <xf numFmtId="0" fontId="124" fillId="27" borderId="0" xfId="207" applyFont="1" applyFill="1" applyAlignment="1">
      <alignment horizontal="left"/>
    </xf>
    <xf numFmtId="0" fontId="129" fillId="27" borderId="0" xfId="207" applyFont="1" applyFill="1"/>
    <xf numFmtId="0" fontId="129" fillId="0" borderId="0" xfId="207" applyFont="1" applyProtection="1">
      <protection locked="0"/>
    </xf>
    <xf numFmtId="0" fontId="121" fillId="27" borderId="0" xfId="207" applyFont="1" applyFill="1" applyAlignment="1">
      <alignment horizontal="left"/>
    </xf>
    <xf numFmtId="0" fontId="129" fillId="27" borderId="0" xfId="207" applyFont="1" applyFill="1" applyAlignment="1">
      <alignment horizontal="left" vertical="top" wrapText="1"/>
    </xf>
    <xf numFmtId="0" fontId="129" fillId="0" borderId="0" xfId="207" applyFont="1" applyAlignment="1" applyProtection="1">
      <alignment vertical="top" wrapText="1"/>
      <protection locked="0"/>
    </xf>
    <xf numFmtId="0" fontId="122" fillId="27" borderId="0" xfId="207" applyFont="1" applyFill="1" applyAlignment="1">
      <alignment horizontal="left"/>
    </xf>
    <xf numFmtId="0" fontId="122" fillId="0" borderId="0" xfId="207" applyFont="1" applyAlignment="1" applyProtection="1">
      <alignment vertical="top" wrapText="1"/>
      <protection locked="0"/>
    </xf>
    <xf numFmtId="0" fontId="118" fillId="0" borderId="0" xfId="217" applyFont="1" applyProtection="1">
      <protection locked="0"/>
    </xf>
    <xf numFmtId="49" fontId="130" fillId="27" borderId="0" xfId="261" applyNumberFormat="1" applyFont="1" applyFill="1" applyAlignment="1">
      <alignment horizontal="center"/>
    </xf>
    <xf numFmtId="0" fontId="118" fillId="27" borderId="0" xfId="261" applyFont="1" applyFill="1"/>
    <xf numFmtId="49" fontId="118" fillId="0" borderId="0" xfId="259" applyNumberFormat="1" applyFont="1" applyAlignment="1" applyProtection="1">
      <alignment horizontal="center"/>
      <protection locked="0"/>
    </xf>
    <xf numFmtId="43" fontId="0" fillId="0" borderId="0" xfId="0" applyNumberFormat="1" applyProtection="1">
      <protection locked="0"/>
    </xf>
    <xf numFmtId="49" fontId="112" fillId="27" borderId="0" xfId="207" applyNumberFormat="1" applyFont="1" applyFill="1" applyAlignment="1">
      <alignment horizontal="center" vertical="top"/>
    </xf>
    <xf numFmtId="43" fontId="94" fillId="30" borderId="36" xfId="251" applyFont="1" applyFill="1" applyBorder="1" applyProtection="1"/>
    <xf numFmtId="43" fontId="94" fillId="30" borderId="1" xfId="251" applyFont="1" applyFill="1" applyBorder="1" applyProtection="1"/>
    <xf numFmtId="44" fontId="0" fillId="0" borderId="0" xfId="254" applyFont="1"/>
    <xf numFmtId="44" fontId="0" fillId="0" borderId="0" xfId="254" applyFont="1" applyProtection="1"/>
    <xf numFmtId="49" fontId="77" fillId="27" borderId="0" xfId="191" applyNumberFormat="1" applyFont="1" applyFill="1"/>
    <xf numFmtId="0" fontId="77" fillId="27" borderId="0" xfId="0" applyFont="1" applyFill="1"/>
    <xf numFmtId="0" fontId="96" fillId="27" borderId="0" xfId="0" applyFont="1" applyFill="1"/>
    <xf numFmtId="49" fontId="103" fillId="27" borderId="0" xfId="191" applyNumberFormat="1" applyFont="1" applyFill="1"/>
    <xf numFmtId="49" fontId="97" fillId="27" borderId="0" xfId="191" applyNumberFormat="1" applyFont="1" applyFill="1" applyAlignment="1">
      <alignment horizontal="right"/>
    </xf>
    <xf numFmtId="49" fontId="98" fillId="27" borderId="0" xfId="191" applyNumberFormat="1" applyFont="1" applyFill="1"/>
    <xf numFmtId="0" fontId="93" fillId="27" borderId="0" xfId="0" applyFont="1" applyFill="1"/>
    <xf numFmtId="0" fontId="96" fillId="30" borderId="18" xfId="0" applyFont="1" applyFill="1" applyBorder="1"/>
    <xf numFmtId="0" fontId="0" fillId="30" borderId="19" xfId="0" applyFill="1" applyBorder="1"/>
    <xf numFmtId="0" fontId="0" fillId="30" borderId="20" xfId="0" applyFill="1" applyBorder="1"/>
    <xf numFmtId="0" fontId="0" fillId="30" borderId="14" xfId="0" applyFill="1" applyBorder="1"/>
    <xf numFmtId="0" fontId="0" fillId="30" borderId="0" xfId="0" applyFill="1"/>
    <xf numFmtId="0" fontId="0" fillId="30" borderId="15" xfId="0" applyFill="1" applyBorder="1"/>
    <xf numFmtId="0" fontId="49" fillId="0" borderId="0" xfId="0" applyFont="1"/>
    <xf numFmtId="0" fontId="93" fillId="30" borderId="0" xfId="0" applyFont="1" applyFill="1"/>
    <xf numFmtId="0" fontId="96" fillId="30" borderId="15" xfId="0" applyFont="1" applyFill="1" applyBorder="1"/>
    <xf numFmtId="0" fontId="0" fillId="30" borderId="9" xfId="0" applyFill="1" applyBorder="1"/>
    <xf numFmtId="0" fontId="0" fillId="30" borderId="17" xfId="0" applyFill="1" applyBorder="1"/>
    <xf numFmtId="0" fontId="0" fillId="30" borderId="16" xfId="0" applyFill="1" applyBorder="1"/>
    <xf numFmtId="0" fontId="77" fillId="27" borderId="15" xfId="0" applyFont="1" applyFill="1" applyBorder="1"/>
    <xf numFmtId="49" fontId="76" fillId="27" borderId="60" xfId="191" applyNumberFormat="1" applyFont="1" applyFill="1" applyBorder="1" applyAlignment="1">
      <alignment horizontal="right"/>
    </xf>
    <xf numFmtId="49" fontId="78" fillId="27" borderId="76" xfId="191" applyNumberFormat="1" applyFont="1" applyFill="1" applyBorder="1"/>
    <xf numFmtId="0" fontId="77" fillId="27" borderId="19" xfId="0" applyFont="1" applyFill="1" applyBorder="1"/>
    <xf numFmtId="0" fontId="77" fillId="27" borderId="20" xfId="0" applyFont="1" applyFill="1" applyBorder="1"/>
    <xf numFmtId="49" fontId="76" fillId="27" borderId="16" xfId="191" applyNumberFormat="1" applyFont="1" applyFill="1" applyBorder="1" applyAlignment="1">
      <alignment horizontal="right"/>
    </xf>
    <xf numFmtId="0" fontId="44" fillId="27" borderId="0" xfId="0" applyFont="1" applyFill="1"/>
    <xf numFmtId="0" fontId="45" fillId="27" borderId="0" xfId="0" applyFont="1" applyFill="1"/>
    <xf numFmtId="0" fontId="93" fillId="27" borderId="0" xfId="0" applyFont="1" applyFill="1" applyAlignment="1">
      <alignment horizontal="left" vertical="center"/>
    </xf>
    <xf numFmtId="0" fontId="104" fillId="27" borderId="0" xfId="0" applyFont="1" applyFill="1" applyAlignment="1">
      <alignment horizontal="center" vertical="center"/>
    </xf>
    <xf numFmtId="0" fontId="96" fillId="27" borderId="0" xfId="0" applyFont="1" applyFill="1" applyAlignment="1">
      <alignment horizontal="left" vertical="center"/>
    </xf>
    <xf numFmtId="0" fontId="61" fillId="0" borderId="0" xfId="252" applyFont="1"/>
    <xf numFmtId="0" fontId="77" fillId="27" borderId="0" xfId="191" applyFont="1" applyFill="1" applyAlignment="1">
      <alignment horizontal="left" vertical="center"/>
    </xf>
    <xf numFmtId="0" fontId="98" fillId="27" borderId="0" xfId="191" applyFont="1" applyFill="1" applyAlignment="1">
      <alignment horizontal="left" vertical="center"/>
    </xf>
    <xf numFmtId="0" fontId="39" fillId="27" borderId="26" xfId="0" applyFont="1" applyFill="1" applyBorder="1"/>
    <xf numFmtId="0" fontId="95" fillId="27" borderId="26" xfId="0" applyFont="1" applyFill="1" applyBorder="1" applyAlignment="1">
      <alignment horizontal="left" vertical="center"/>
    </xf>
    <xf numFmtId="0" fontId="93" fillId="27" borderId="0" xfId="0" applyFont="1" applyFill="1" applyAlignment="1">
      <alignment horizontal="right"/>
    </xf>
    <xf numFmtId="0" fontId="1" fillId="27" borderId="0" xfId="0" applyFont="1" applyFill="1"/>
    <xf numFmtId="0" fontId="91" fillId="27" borderId="0" xfId="0" quotePrefix="1" applyFont="1" applyFill="1" applyAlignment="1">
      <alignment horizontal="right"/>
    </xf>
    <xf numFmtId="0" fontId="54" fillId="0" borderId="0" xfId="0" applyFont="1"/>
    <xf numFmtId="0" fontId="91" fillId="27" borderId="0" xfId="0" applyFont="1" applyFill="1" applyAlignment="1">
      <alignment horizontal="right"/>
    </xf>
    <xf numFmtId="0" fontId="47" fillId="27" borderId="0" xfId="0" applyFont="1" applyFill="1"/>
    <xf numFmtId="0" fontId="47" fillId="0" borderId="15" xfId="0" applyFont="1" applyBorder="1"/>
    <xf numFmtId="0" fontId="92" fillId="27" borderId="0" xfId="0" applyFont="1" applyFill="1" applyAlignment="1">
      <alignment horizontal="right"/>
    </xf>
    <xf numFmtId="0" fontId="100" fillId="27" borderId="0" xfId="0" applyFont="1" applyFill="1" applyAlignment="1">
      <alignment horizontal="right"/>
    </xf>
    <xf numFmtId="0" fontId="93" fillId="27" borderId="17" xfId="0" applyFont="1" applyFill="1" applyBorder="1"/>
    <xf numFmtId="0" fontId="93" fillId="27" borderId="16" xfId="0" applyFont="1" applyFill="1" applyBorder="1"/>
    <xf numFmtId="43" fontId="93" fillId="27" borderId="15" xfId="0" applyNumberFormat="1" applyFont="1" applyFill="1" applyBorder="1"/>
    <xf numFmtId="0" fontId="90" fillId="27" borderId="0" xfId="0" applyFont="1" applyFill="1" applyAlignment="1">
      <alignment horizontal="center"/>
    </xf>
    <xf numFmtId="0" fontId="90" fillId="27" borderId="0" xfId="0" applyFont="1" applyFill="1"/>
    <xf numFmtId="43" fontId="93" fillId="27" borderId="0" xfId="0" applyNumberFormat="1" applyFont="1" applyFill="1"/>
    <xf numFmtId="43" fontId="39" fillId="0" borderId="0" xfId="251" applyFont="1" applyProtection="1"/>
    <xf numFmtId="0" fontId="92" fillId="27" borderId="4" xfId="0" applyFont="1" applyFill="1" applyBorder="1"/>
    <xf numFmtId="0" fontId="92" fillId="27" borderId="22" xfId="0" applyFont="1" applyFill="1" applyBorder="1"/>
    <xf numFmtId="0" fontId="76" fillId="0" borderId="1" xfId="258" applyFont="1" applyBorder="1" applyAlignment="1">
      <alignment horizontal="center"/>
    </xf>
    <xf numFmtId="172" fontId="76" fillId="0" borderId="4" xfId="258" applyNumberFormat="1" applyFont="1" applyBorder="1" applyAlignment="1">
      <alignment vertical="center"/>
    </xf>
    <xf numFmtId="172" fontId="76" fillId="0" borderId="22" xfId="258" applyNumberFormat="1" applyFont="1" applyBorder="1" applyAlignment="1">
      <alignment vertical="center"/>
    </xf>
    <xf numFmtId="0" fontId="92" fillId="30" borderId="33" xfId="0" applyFont="1" applyFill="1" applyBorder="1" applyAlignment="1">
      <alignment horizontal="center"/>
    </xf>
    <xf numFmtId="0" fontId="92" fillId="30" borderId="35" xfId="0" applyFont="1" applyFill="1" applyBorder="1" applyAlignment="1">
      <alignment horizontal="center" wrapText="1"/>
    </xf>
    <xf numFmtId="0" fontId="92" fillId="30" borderId="33" xfId="0" applyFont="1" applyFill="1" applyBorder="1" applyAlignment="1">
      <alignment horizontal="center" wrapText="1"/>
    </xf>
    <xf numFmtId="0" fontId="92" fillId="30" borderId="34" xfId="0" applyFont="1" applyFill="1" applyBorder="1" applyAlignment="1">
      <alignment horizontal="center" wrapText="1"/>
    </xf>
    <xf numFmtId="0" fontId="92" fillId="30" borderId="42" xfId="0" applyFont="1" applyFill="1" applyBorder="1" applyAlignment="1">
      <alignment horizontal="center" wrapText="1"/>
    </xf>
    <xf numFmtId="0" fontId="92" fillId="30" borderId="68" xfId="0" applyFont="1" applyFill="1" applyBorder="1" applyAlignment="1">
      <alignment horizontal="center" wrapText="1"/>
    </xf>
    <xf numFmtId="0" fontId="92" fillId="30" borderId="72" xfId="0" applyFont="1" applyFill="1" applyBorder="1" applyAlignment="1">
      <alignment horizontal="center" wrapText="1"/>
    </xf>
    <xf numFmtId="0" fontId="41" fillId="0" borderId="0" xfId="0" applyFont="1" applyAlignment="1">
      <alignment horizontal="center"/>
    </xf>
    <xf numFmtId="0" fontId="74" fillId="27" borderId="0" xfId="0" applyFont="1" applyFill="1"/>
    <xf numFmtId="0" fontId="64" fillId="27" borderId="0" xfId="0" applyFont="1" applyFill="1"/>
    <xf numFmtId="0" fontId="41" fillId="27" borderId="0" xfId="0" applyFont="1" applyFill="1"/>
    <xf numFmtId="0" fontId="92" fillId="27" borderId="17" xfId="0" applyFont="1" applyFill="1" applyBorder="1"/>
    <xf numFmtId="0" fontId="92" fillId="27" borderId="17" xfId="0" applyFont="1" applyFill="1" applyBorder="1" applyAlignment="1">
      <alignment horizontal="right"/>
    </xf>
    <xf numFmtId="0" fontId="65" fillId="27" borderId="0" xfId="0" applyFont="1" applyFill="1"/>
    <xf numFmtId="0" fontId="41" fillId="27" borderId="0" xfId="0" applyFont="1" applyFill="1" applyAlignment="1">
      <alignment horizontal="right"/>
    </xf>
    <xf numFmtId="0" fontId="92" fillId="27" borderId="0" xfId="0" applyFont="1" applyFill="1"/>
    <xf numFmtId="0" fontId="44" fillId="27" borderId="0" xfId="0" applyFont="1" applyFill="1" applyAlignment="1">
      <alignment horizontal="center"/>
    </xf>
    <xf numFmtId="0" fontId="48" fillId="0" borderId="0" xfId="0" applyFont="1"/>
    <xf numFmtId="0" fontId="41" fillId="0" borderId="0" xfId="0" applyFont="1" applyAlignment="1">
      <alignment vertical="center"/>
    </xf>
    <xf numFmtId="0" fontId="51" fillId="0" borderId="0" xfId="251" applyNumberFormat="1" applyFont="1" applyFill="1" applyBorder="1" applyAlignment="1" applyProtection="1">
      <alignment vertical="center"/>
    </xf>
    <xf numFmtId="0" fontId="0" fillId="0" borderId="0" xfId="0" applyAlignment="1">
      <alignment vertical="center"/>
    </xf>
    <xf numFmtId="0" fontId="2" fillId="27" borderId="0" xfId="0" applyFont="1" applyFill="1" applyAlignment="1">
      <alignment vertical="center"/>
    </xf>
    <xf numFmtId="0" fontId="70" fillId="27" borderId="0" xfId="251" applyNumberFormat="1" applyFont="1" applyFill="1" applyBorder="1" applyAlignment="1" applyProtection="1">
      <alignment horizontal="center" vertical="center"/>
    </xf>
    <xf numFmtId="0" fontId="70" fillId="27" borderId="0" xfId="251" applyNumberFormat="1" applyFont="1" applyFill="1" applyBorder="1" applyAlignment="1" applyProtection="1">
      <alignment vertical="center"/>
    </xf>
    <xf numFmtId="0" fontId="70" fillId="0" borderId="0" xfId="251" applyNumberFormat="1" applyFont="1" applyFill="1" applyBorder="1" applyAlignment="1" applyProtection="1">
      <alignment vertical="center"/>
    </xf>
    <xf numFmtId="0" fontId="92" fillId="35" borderId="37" xfId="0" applyFont="1" applyFill="1" applyBorder="1" applyAlignment="1">
      <alignment horizontal="center"/>
    </xf>
    <xf numFmtId="0" fontId="92" fillId="35" borderId="1" xfId="0" applyFont="1" applyFill="1" applyBorder="1" applyAlignment="1">
      <alignment horizontal="center"/>
    </xf>
    <xf numFmtId="0" fontId="92" fillId="35" borderId="36" xfId="0" applyFont="1" applyFill="1" applyBorder="1" applyAlignment="1">
      <alignment horizontal="center"/>
    </xf>
    <xf numFmtId="43" fontId="94" fillId="35" borderId="36" xfId="251" applyFont="1" applyFill="1" applyBorder="1" applyAlignment="1" applyProtection="1"/>
    <xf numFmtId="43" fontId="94" fillId="35" borderId="36" xfId="251" applyFont="1" applyFill="1" applyBorder="1" applyProtection="1"/>
    <xf numFmtId="43" fontId="94" fillId="35" borderId="1" xfId="251" applyFont="1" applyFill="1" applyBorder="1" applyProtection="1"/>
    <xf numFmtId="43" fontId="94" fillId="35" borderId="28" xfId="251" applyFont="1" applyFill="1" applyBorder="1" applyProtection="1"/>
    <xf numFmtId="0" fontId="94" fillId="0" borderId="0" xfId="0" applyFont="1"/>
    <xf numFmtId="0" fontId="90" fillId="0" borderId="0" xfId="0" applyFont="1"/>
    <xf numFmtId="0" fontId="2" fillId="0" borderId="0" xfId="0" applyFont="1" applyAlignment="1">
      <alignment horizontal="center"/>
    </xf>
    <xf numFmtId="0" fontId="63" fillId="0" borderId="0" xfId="0" applyFont="1"/>
    <xf numFmtId="0" fontId="1" fillId="0" borderId="0" xfId="0" applyFont="1" applyAlignment="1">
      <alignment horizontal="center"/>
    </xf>
    <xf numFmtId="0" fontId="1" fillId="0" borderId="0" xfId="0" applyFont="1"/>
    <xf numFmtId="43" fontId="2" fillId="0" borderId="0" xfId="0" applyNumberFormat="1" applyFont="1" applyAlignment="1">
      <alignment horizontal="center"/>
    </xf>
    <xf numFmtId="0" fontId="66" fillId="0" borderId="0" xfId="0" applyFont="1"/>
    <xf numFmtId="9" fontId="2" fillId="0" borderId="17" xfId="0" applyNumberFormat="1" applyFont="1" applyBorder="1" applyAlignment="1">
      <alignment horizontal="center"/>
    </xf>
    <xf numFmtId="0" fontId="2" fillId="0" borderId="17" xfId="0" applyFont="1" applyBorder="1" applyAlignment="1">
      <alignment horizontal="center"/>
    </xf>
    <xf numFmtId="43" fontId="2" fillId="30" borderId="0" xfId="0" applyNumberFormat="1" applyFont="1" applyFill="1"/>
    <xf numFmtId="43" fontId="94" fillId="25" borderId="36" xfId="251" applyFont="1" applyFill="1" applyBorder="1" applyProtection="1"/>
    <xf numFmtId="43" fontId="94" fillId="25" borderId="1" xfId="251" applyFont="1" applyFill="1" applyBorder="1" applyProtection="1"/>
    <xf numFmtId="43" fontId="94" fillId="25" borderId="4" xfId="251" applyFont="1" applyFill="1" applyBorder="1" applyProtection="1"/>
    <xf numFmtId="43" fontId="94" fillId="25" borderId="37" xfId="251" applyFont="1" applyFill="1" applyBorder="1" applyProtection="1"/>
    <xf numFmtId="0" fontId="2" fillId="0" borderId="9" xfId="0" applyFont="1" applyBorder="1" applyAlignment="1">
      <alignment horizontal="center"/>
    </xf>
    <xf numFmtId="43" fontId="94" fillId="35" borderId="37" xfId="251" applyFont="1" applyFill="1" applyBorder="1" applyProtection="1"/>
    <xf numFmtId="43" fontId="94" fillId="30" borderId="37" xfId="251" applyFont="1" applyFill="1" applyBorder="1" applyProtection="1"/>
    <xf numFmtId="0" fontId="2" fillId="0" borderId="14" xfId="0" applyFont="1" applyBorder="1" applyAlignment="1">
      <alignment horizontal="center"/>
    </xf>
    <xf numFmtId="0" fontId="70" fillId="0" borderId="0" xfId="0" applyFont="1" applyAlignment="1">
      <alignment horizontal="center"/>
    </xf>
    <xf numFmtId="14" fontId="41" fillId="0" borderId="0" xfId="0" applyNumberFormat="1" applyFont="1" applyAlignment="1">
      <alignment horizontal="left"/>
    </xf>
    <xf numFmtId="0" fontId="44" fillId="0" borderId="17" xfId="0" applyFont="1" applyBorder="1" applyAlignment="1">
      <alignment horizontal="center"/>
    </xf>
    <xf numFmtId="0" fontId="44" fillId="30" borderId="0" xfId="0" applyFont="1" applyFill="1"/>
    <xf numFmtId="0" fontId="41" fillId="30" borderId="0" xfId="0" applyFont="1" applyFill="1" applyAlignment="1">
      <alignment horizontal="right"/>
    </xf>
    <xf numFmtId="14" fontId="41" fillId="0" borderId="26" xfId="0" applyNumberFormat="1" applyFont="1" applyBorder="1" applyAlignment="1">
      <alignment horizontal="center"/>
    </xf>
    <xf numFmtId="14" fontId="41" fillId="0" borderId="0" xfId="0" applyNumberFormat="1" applyFont="1" applyAlignment="1">
      <alignment horizontal="center"/>
    </xf>
    <xf numFmtId="0" fontId="50" fillId="0" borderId="17" xfId="0" applyFont="1" applyBorder="1"/>
    <xf numFmtId="0" fontId="2" fillId="30" borderId="55" xfId="0" applyFont="1" applyFill="1" applyBorder="1" applyAlignment="1">
      <alignment horizontal="center"/>
    </xf>
    <xf numFmtId="0" fontId="2" fillId="30" borderId="78" xfId="0" applyFont="1" applyFill="1" applyBorder="1" applyAlignment="1">
      <alignment horizontal="center"/>
    </xf>
    <xf numFmtId="0" fontId="2" fillId="30" borderId="70" xfId="0" applyFont="1" applyFill="1" applyBorder="1" applyAlignment="1">
      <alignment horizontal="center" wrapText="1"/>
    </xf>
    <xf numFmtId="0" fontId="2" fillId="30" borderId="62" xfId="0" applyFont="1" applyFill="1" applyBorder="1" applyAlignment="1">
      <alignment horizontal="center"/>
    </xf>
    <xf numFmtId="0" fontId="2" fillId="30" borderId="74" xfId="0" applyFont="1" applyFill="1" applyBorder="1" applyAlignment="1">
      <alignment horizontal="center"/>
    </xf>
    <xf numFmtId="0" fontId="2" fillId="30" borderId="71" xfId="0" applyFont="1" applyFill="1" applyBorder="1" applyAlignment="1">
      <alignment horizontal="center"/>
    </xf>
    <xf numFmtId="43" fontId="93" fillId="35" borderId="36" xfId="254" applyNumberFormat="1" applyFont="1" applyFill="1" applyBorder="1" applyAlignment="1" applyProtection="1"/>
    <xf numFmtId="43" fontId="93" fillId="35" borderId="36" xfId="251" applyFont="1" applyFill="1" applyBorder="1" applyProtection="1"/>
    <xf numFmtId="43" fontId="93" fillId="35" borderId="1" xfId="251" applyFont="1" applyFill="1" applyBorder="1" applyProtection="1"/>
    <xf numFmtId="43" fontId="93" fillId="35" borderId="37" xfId="251" applyFont="1" applyFill="1" applyBorder="1" applyProtection="1"/>
    <xf numFmtId="43" fontId="93" fillId="35" borderId="36" xfId="254" applyNumberFormat="1" applyFont="1" applyFill="1" applyBorder="1" applyProtection="1"/>
    <xf numFmtId="0" fontId="68" fillId="0" borderId="0" xfId="0" applyFont="1"/>
    <xf numFmtId="0" fontId="62" fillId="0" borderId="0" xfId="0" applyFont="1"/>
    <xf numFmtId="0" fontId="62" fillId="0" borderId="0" xfId="0" applyFont="1" applyAlignment="1">
      <alignment horizontal="center"/>
    </xf>
    <xf numFmtId="43" fontId="63" fillId="0" borderId="0" xfId="251" applyFont="1" applyProtection="1"/>
    <xf numFmtId="0" fontId="45" fillId="0" borderId="0" xfId="0" applyFont="1" applyAlignment="1">
      <alignment horizontal="center"/>
    </xf>
    <xf numFmtId="43" fontId="93" fillId="35" borderId="1" xfId="254" applyNumberFormat="1" applyFont="1" applyFill="1" applyBorder="1" applyProtection="1"/>
    <xf numFmtId="49" fontId="59" fillId="0" borderId="0" xfId="0" applyNumberFormat="1" applyFont="1"/>
    <xf numFmtId="14" fontId="41" fillId="0" borderId="17" xfId="0" applyNumberFormat="1" applyFont="1" applyBorder="1" applyAlignment="1">
      <alignment horizontal="center"/>
    </xf>
    <xf numFmtId="14" fontId="41" fillId="0" borderId="22" xfId="0" applyNumberFormat="1" applyFont="1" applyBorder="1" applyAlignment="1">
      <alignment horizontal="center"/>
    </xf>
    <xf numFmtId="0" fontId="41" fillId="0" borderId="0" xfId="0" applyFont="1" applyAlignment="1">
      <alignment horizontal="center" vertical="center"/>
    </xf>
    <xf numFmtId="0" fontId="38" fillId="0" borderId="0" xfId="0" applyFont="1" applyAlignment="1">
      <alignment vertical="center"/>
    </xf>
    <xf numFmtId="0" fontId="41" fillId="0" borderId="0" xfId="0" applyFont="1" applyAlignment="1">
      <alignment horizontal="left"/>
    </xf>
    <xf numFmtId="0" fontId="2" fillId="0" borderId="4" xfId="0" applyFont="1" applyBorder="1"/>
    <xf numFmtId="0" fontId="92" fillId="0" borderId="33" xfId="0" applyFont="1" applyBorder="1" applyAlignment="1">
      <alignment horizontal="center" wrapText="1"/>
    </xf>
    <xf numFmtId="0" fontId="92" fillId="0" borderId="34" xfId="0" applyFont="1" applyBorder="1" applyAlignment="1">
      <alignment horizontal="center" wrapText="1"/>
    </xf>
    <xf numFmtId="0" fontId="92" fillId="0" borderId="35" xfId="0" applyFont="1" applyBorder="1" applyAlignment="1">
      <alignment horizontal="center" wrapText="1"/>
    </xf>
    <xf numFmtId="14" fontId="0" fillId="0" borderId="1" xfId="0" applyNumberFormat="1" applyBorder="1" applyProtection="1">
      <protection locked="0"/>
    </xf>
    <xf numFmtId="0" fontId="0" fillId="0" borderId="1" xfId="0" applyBorder="1" applyProtection="1">
      <protection locked="0"/>
    </xf>
    <xf numFmtId="44" fontId="0" fillId="0" borderId="1" xfId="254" applyFont="1" applyBorder="1" applyProtection="1">
      <protection locked="0"/>
    </xf>
    <xf numFmtId="0" fontId="131" fillId="27" borderId="1" xfId="0" applyFont="1" applyFill="1" applyBorder="1" applyAlignment="1" applyProtection="1">
      <alignment horizontal="center"/>
      <protection locked="0"/>
    </xf>
    <xf numFmtId="0" fontId="131" fillId="0" borderId="1" xfId="0" applyFont="1" applyBorder="1" applyAlignment="1" applyProtection="1">
      <alignment horizontal="center"/>
      <protection locked="0"/>
    </xf>
    <xf numFmtId="0" fontId="131" fillId="27" borderId="51" xfId="0" applyFont="1" applyFill="1" applyBorder="1" applyAlignment="1" applyProtection="1">
      <alignment horizontal="center"/>
      <protection locked="0"/>
    </xf>
    <xf numFmtId="0" fontId="92" fillId="33" borderId="78" xfId="0" applyFont="1" applyFill="1" applyBorder="1" applyAlignment="1" applyProtection="1">
      <alignment horizontal="center"/>
      <protection locked="0"/>
    </xf>
    <xf numFmtId="0" fontId="92" fillId="33" borderId="70" xfId="0" applyFont="1" applyFill="1" applyBorder="1" applyAlignment="1" applyProtection="1">
      <alignment horizontal="center"/>
      <protection locked="0"/>
    </xf>
    <xf numFmtId="0" fontId="92" fillId="33" borderId="74" xfId="0" applyFont="1" applyFill="1" applyBorder="1" applyAlignment="1" applyProtection="1">
      <alignment horizontal="center"/>
      <protection locked="0"/>
    </xf>
    <xf numFmtId="14" fontId="0" fillId="0" borderId="0" xfId="0" applyNumberFormat="1"/>
    <xf numFmtId="0" fontId="131" fillId="0" borderId="0" xfId="0" applyFont="1" applyAlignment="1" applyProtection="1">
      <alignment horizontal="center"/>
      <protection locked="0"/>
    </xf>
    <xf numFmtId="0" fontId="131" fillId="27" borderId="0" xfId="0" applyFont="1" applyFill="1" applyAlignment="1" applyProtection="1">
      <alignment horizontal="center"/>
      <protection locked="0"/>
    </xf>
    <xf numFmtId="0" fontId="131" fillId="33" borderId="0" xfId="0" applyFont="1" applyFill="1" applyAlignment="1" applyProtection="1">
      <alignment horizontal="center"/>
      <protection locked="0"/>
    </xf>
    <xf numFmtId="0" fontId="131" fillId="0" borderId="0" xfId="0" applyFont="1" applyAlignment="1">
      <alignment horizontal="center"/>
    </xf>
    <xf numFmtId="173" fontId="92" fillId="33" borderId="70" xfId="0" applyNumberFormat="1" applyFont="1" applyFill="1" applyBorder="1" applyAlignment="1" applyProtection="1">
      <alignment horizontal="center"/>
      <protection locked="0"/>
    </xf>
    <xf numFmtId="173" fontId="131" fillId="27" borderId="51" xfId="0" applyNumberFormat="1" applyFont="1" applyFill="1" applyBorder="1" applyAlignment="1" applyProtection="1">
      <alignment horizontal="center"/>
      <protection locked="0"/>
    </xf>
    <xf numFmtId="173" fontId="131" fillId="0" borderId="1" xfId="0" applyNumberFormat="1" applyFont="1" applyBorder="1" applyAlignment="1" applyProtection="1">
      <alignment horizontal="center"/>
      <protection locked="0"/>
    </xf>
    <xf numFmtId="0" fontId="114" fillId="32" borderId="44" xfId="207" applyFont="1" applyFill="1" applyBorder="1" applyAlignment="1">
      <alignment horizontal="center" vertical="center"/>
    </xf>
    <xf numFmtId="0" fontId="114" fillId="32" borderId="46" xfId="207" applyFont="1" applyFill="1" applyBorder="1" applyAlignment="1">
      <alignment horizontal="center" vertical="center"/>
    </xf>
    <xf numFmtId="0" fontId="114" fillId="32" borderId="45" xfId="207" applyFont="1" applyFill="1" applyBorder="1" applyAlignment="1">
      <alignment horizontal="center" vertical="center"/>
    </xf>
    <xf numFmtId="0" fontId="114" fillId="32" borderId="25" xfId="207" applyFont="1" applyFill="1" applyBorder="1" applyAlignment="1">
      <alignment horizontal="center" vertical="center"/>
    </xf>
    <xf numFmtId="0" fontId="114" fillId="32" borderId="26" xfId="207" applyFont="1" applyFill="1" applyBorder="1" applyAlignment="1">
      <alignment horizontal="center" vertical="center"/>
    </xf>
    <xf numFmtId="0" fontId="114" fillId="32" borderId="27" xfId="207" applyFont="1" applyFill="1" applyBorder="1" applyAlignment="1">
      <alignment horizontal="center" vertical="center"/>
    </xf>
    <xf numFmtId="0" fontId="122" fillId="27" borderId="0" xfId="207" applyFont="1" applyFill="1" applyAlignment="1">
      <alignment horizontal="left"/>
    </xf>
    <xf numFmtId="0" fontId="121" fillId="27" borderId="0" xfId="207" applyFont="1" applyFill="1" applyAlignment="1">
      <alignment horizontal="left"/>
    </xf>
    <xf numFmtId="0" fontId="116" fillId="33" borderId="0" xfId="207" applyFont="1" applyFill="1" applyAlignment="1">
      <alignment horizontal="center"/>
    </xf>
    <xf numFmtId="0" fontId="128" fillId="27" borderId="0" xfId="207" applyFont="1" applyFill="1" applyAlignment="1">
      <alignment horizontal="left"/>
    </xf>
    <xf numFmtId="0" fontId="115" fillId="33" borderId="0" xfId="207" applyFont="1" applyFill="1" applyAlignment="1">
      <alignment horizontal="center" vertical="center"/>
    </xf>
    <xf numFmtId="0" fontId="122" fillId="27" borderId="0" xfId="207" applyFont="1" applyFill="1" applyAlignment="1">
      <alignment horizontal="left" wrapText="1"/>
    </xf>
    <xf numFmtId="172" fontId="76" fillId="0" borderId="4" xfId="258" applyNumberFormat="1" applyFont="1" applyBorder="1" applyAlignment="1">
      <alignment horizontal="left" vertical="center"/>
    </xf>
    <xf numFmtId="172" fontId="76" fillId="0" borderId="22" xfId="258" applyNumberFormat="1" applyFont="1" applyBorder="1" applyAlignment="1">
      <alignment horizontal="left" vertical="center"/>
    </xf>
    <xf numFmtId="0" fontId="105" fillId="25" borderId="43" xfId="263" applyFont="1" applyFill="1" applyBorder="1" applyAlignment="1" applyProtection="1">
      <protection locked="0"/>
    </xf>
    <xf numFmtId="0" fontId="77" fillId="25" borderId="24" xfId="0" applyFont="1" applyFill="1" applyBorder="1" applyProtection="1">
      <protection locked="0"/>
    </xf>
    <xf numFmtId="0" fontId="77" fillId="25" borderId="50" xfId="0" applyFont="1" applyFill="1" applyBorder="1" applyProtection="1">
      <protection locked="0"/>
    </xf>
    <xf numFmtId="0" fontId="99" fillId="25" borderId="17" xfId="0" applyFont="1" applyFill="1" applyBorder="1" applyAlignment="1" applyProtection="1">
      <alignment horizontal="center"/>
      <protection locked="0"/>
    </xf>
    <xf numFmtId="0" fontId="99" fillId="25" borderId="22" xfId="0" applyFont="1" applyFill="1" applyBorder="1" applyAlignment="1" applyProtection="1">
      <alignment horizontal="center"/>
      <protection locked="0"/>
    </xf>
    <xf numFmtId="0" fontId="90" fillId="27" borderId="0" xfId="0" applyFont="1" applyFill="1"/>
    <xf numFmtId="172" fontId="76" fillId="0" borderId="1" xfId="258" applyNumberFormat="1" applyFont="1" applyBorder="1" applyAlignment="1">
      <alignment horizontal="left" vertical="center"/>
    </xf>
    <xf numFmtId="0" fontId="101" fillId="27" borderId="0" xfId="0" applyFont="1" applyFill="1" applyAlignment="1">
      <alignment horizontal="center"/>
    </xf>
    <xf numFmtId="0" fontId="102" fillId="27" borderId="26" xfId="251" applyNumberFormat="1" applyFont="1" applyFill="1" applyBorder="1" applyAlignment="1" applyProtection="1">
      <alignment horizontal="center" vertical="center"/>
    </xf>
    <xf numFmtId="0" fontId="91" fillId="30" borderId="29" xfId="0" applyFont="1" applyFill="1" applyBorder="1" applyAlignment="1">
      <alignment horizontal="center"/>
    </xf>
    <xf numFmtId="0" fontId="91" fillId="30" borderId="30" xfId="0" applyFont="1" applyFill="1" applyBorder="1" applyAlignment="1">
      <alignment horizontal="center"/>
    </xf>
    <xf numFmtId="0" fontId="91" fillId="30" borderId="31" xfId="0" applyFont="1" applyFill="1" applyBorder="1" applyAlignment="1">
      <alignment horizontal="center"/>
    </xf>
    <xf numFmtId="0" fontId="99" fillId="25" borderId="17" xfId="0" applyFont="1" applyFill="1" applyBorder="1" applyAlignment="1" applyProtection="1">
      <alignment horizontal="left"/>
      <protection locked="0"/>
    </xf>
    <xf numFmtId="0" fontId="92" fillId="30" borderId="18" xfId="0" applyFont="1" applyFill="1" applyBorder="1" applyAlignment="1">
      <alignment horizontal="center"/>
    </xf>
    <xf numFmtId="0" fontId="92" fillId="30" borderId="19" xfId="0" applyFont="1" applyFill="1" applyBorder="1" applyAlignment="1">
      <alignment horizontal="center"/>
    </xf>
    <xf numFmtId="0" fontId="92" fillId="30" borderId="9" xfId="0" applyFont="1" applyFill="1" applyBorder="1" applyAlignment="1">
      <alignment horizontal="center"/>
    </xf>
    <xf numFmtId="0" fontId="92" fillId="30" borderId="17" xfId="0" applyFont="1" applyFill="1" applyBorder="1" applyAlignment="1">
      <alignment horizontal="center"/>
    </xf>
    <xf numFmtId="0" fontId="77" fillId="25" borderId="9" xfId="0" applyFont="1" applyFill="1" applyBorder="1" applyAlignment="1" applyProtection="1">
      <alignment horizontal="center"/>
      <protection locked="0"/>
    </xf>
    <xf numFmtId="0" fontId="77" fillId="25" borderId="16" xfId="0" applyFont="1" applyFill="1" applyBorder="1" applyAlignment="1" applyProtection="1">
      <alignment horizontal="center"/>
      <protection locked="0"/>
    </xf>
    <xf numFmtId="49" fontId="76" fillId="27" borderId="1" xfId="191" applyNumberFormat="1" applyFont="1" applyFill="1" applyBorder="1" applyAlignment="1">
      <alignment horizontal="center"/>
    </xf>
    <xf numFmtId="0" fontId="92" fillId="25" borderId="14" xfId="0" applyFont="1" applyFill="1" applyBorder="1" applyAlignment="1" applyProtection="1">
      <alignment horizontal="center"/>
      <protection locked="0"/>
    </xf>
    <xf numFmtId="0" fontId="92" fillId="25" borderId="0" xfId="0" applyFont="1" applyFill="1" applyAlignment="1" applyProtection="1">
      <alignment horizontal="center"/>
      <protection locked="0"/>
    </xf>
    <xf numFmtId="0" fontId="92" fillId="25" borderId="9" xfId="0" applyFont="1" applyFill="1" applyBorder="1" applyAlignment="1" applyProtection="1">
      <alignment horizontal="center"/>
      <protection locked="0"/>
    </xf>
    <xf numFmtId="0" fontId="92" fillId="25" borderId="17" xfId="0" applyFont="1" applyFill="1" applyBorder="1" applyAlignment="1" applyProtection="1">
      <alignment horizontal="center"/>
      <protection locked="0"/>
    </xf>
    <xf numFmtId="0" fontId="105" fillId="25" borderId="4" xfId="263" applyFont="1" applyFill="1" applyBorder="1" applyAlignment="1" applyProtection="1">
      <protection locked="0"/>
    </xf>
    <xf numFmtId="0" fontId="77" fillId="25" borderId="22" xfId="0" applyFont="1" applyFill="1" applyBorder="1" applyProtection="1">
      <protection locked="0"/>
    </xf>
    <xf numFmtId="0" fontId="77" fillId="25" borderId="41" xfId="0" applyFont="1" applyFill="1" applyBorder="1" applyProtection="1">
      <protection locked="0"/>
    </xf>
    <xf numFmtId="0" fontId="63" fillId="27" borderId="44" xfId="0" applyFont="1" applyFill="1" applyBorder="1" applyAlignment="1">
      <alignment horizontal="left" vertical="center" wrapText="1"/>
    </xf>
    <xf numFmtId="0" fontId="63" fillId="27" borderId="46" xfId="0" applyFont="1" applyFill="1" applyBorder="1" applyAlignment="1">
      <alignment horizontal="left" vertical="center" wrapText="1"/>
    </xf>
    <xf numFmtId="0" fontId="63" fillId="27" borderId="45" xfId="0" applyFont="1" applyFill="1" applyBorder="1" applyAlignment="1">
      <alignment horizontal="left" vertical="center" wrapText="1"/>
    </xf>
    <xf numFmtId="0" fontId="63" fillId="27" borderId="61" xfId="0" applyFont="1" applyFill="1" applyBorder="1" applyAlignment="1">
      <alignment horizontal="left" vertical="center" wrapText="1"/>
    </xf>
    <xf numFmtId="0" fontId="63" fillId="27" borderId="0" xfId="0" applyFont="1" applyFill="1" applyAlignment="1">
      <alignment horizontal="left" vertical="center" wrapText="1"/>
    </xf>
    <xf numFmtId="0" fontId="63" fillId="27" borderId="63" xfId="0" applyFont="1" applyFill="1" applyBorder="1" applyAlignment="1">
      <alignment horizontal="left" vertical="center" wrapText="1"/>
    </xf>
    <xf numFmtId="0" fontId="63" fillId="27" borderId="48" xfId="0" applyFont="1" applyFill="1" applyBorder="1" applyAlignment="1">
      <alignment horizontal="left" vertical="center" wrapText="1"/>
    </xf>
    <xf numFmtId="0" fontId="63" fillId="27" borderId="17" xfId="0" applyFont="1" applyFill="1" applyBorder="1" applyAlignment="1">
      <alignment horizontal="left" vertical="center" wrapText="1"/>
    </xf>
    <xf numFmtId="0" fontId="63" fillId="27" borderId="47" xfId="0" applyFont="1" applyFill="1" applyBorder="1" applyAlignment="1">
      <alignment horizontal="left" vertical="center" wrapText="1"/>
    </xf>
    <xf numFmtId="49" fontId="76" fillId="0" borderId="4" xfId="191" applyNumberFormat="1" applyFont="1" applyBorder="1" applyAlignment="1">
      <alignment horizontal="center"/>
    </xf>
    <xf numFmtId="49" fontId="76" fillId="0" borderId="41" xfId="191" applyNumberFormat="1" applyFont="1" applyBorder="1" applyAlignment="1">
      <alignment horizontal="center"/>
    </xf>
    <xf numFmtId="14" fontId="77" fillId="25" borderId="4" xfId="0" applyNumberFormat="1" applyFont="1" applyFill="1" applyBorder="1" applyAlignment="1" applyProtection="1">
      <alignment horizontal="center"/>
      <protection locked="0"/>
    </xf>
    <xf numFmtId="14" fontId="77" fillId="25" borderId="41" xfId="0" applyNumberFormat="1" applyFont="1" applyFill="1" applyBorder="1" applyAlignment="1" applyProtection="1">
      <alignment horizontal="center"/>
      <protection locked="0"/>
    </xf>
    <xf numFmtId="170" fontId="2" fillId="30" borderId="64" xfId="251" applyNumberFormat="1" applyFont="1" applyFill="1" applyBorder="1" applyAlignment="1" applyProtection="1">
      <alignment horizontal="center"/>
    </xf>
    <xf numFmtId="170" fontId="2" fillId="30" borderId="54" xfId="251" applyNumberFormat="1" applyFont="1" applyFill="1" applyBorder="1" applyAlignment="1" applyProtection="1">
      <alignment horizontal="center"/>
    </xf>
    <xf numFmtId="170" fontId="2" fillId="30" borderId="55" xfId="251" applyNumberFormat="1" applyFont="1" applyFill="1" applyBorder="1" applyAlignment="1" applyProtection="1">
      <alignment horizontal="center"/>
    </xf>
    <xf numFmtId="0" fontId="85" fillId="0" borderId="4" xfId="0" applyFont="1" applyBorder="1"/>
    <xf numFmtId="0" fontId="85" fillId="0" borderId="22" xfId="0" applyFont="1" applyBorder="1"/>
    <xf numFmtId="0" fontId="85" fillId="0" borderId="41" xfId="0" applyFont="1" applyBorder="1"/>
    <xf numFmtId="0" fontId="2" fillId="30" borderId="29" xfId="0" applyFont="1" applyFill="1" applyBorder="1" applyAlignment="1">
      <alignment horizontal="center"/>
    </xf>
    <xf numFmtId="0" fontId="2" fillId="30" borderId="30" xfId="0" applyFont="1" applyFill="1" applyBorder="1" applyAlignment="1">
      <alignment horizontal="center"/>
    </xf>
    <xf numFmtId="0" fontId="2" fillId="30" borderId="31" xfId="0" applyFont="1" applyFill="1" applyBorder="1" applyAlignment="1">
      <alignment horizontal="center"/>
    </xf>
    <xf numFmtId="0" fontId="2" fillId="30" borderId="4" xfId="0" applyFont="1" applyFill="1" applyBorder="1" applyAlignment="1">
      <alignment horizontal="center"/>
    </xf>
    <xf numFmtId="0" fontId="2" fillId="30" borderId="22" xfId="0" applyFont="1" applyFill="1" applyBorder="1" applyAlignment="1">
      <alignment horizontal="center"/>
    </xf>
    <xf numFmtId="0" fontId="2" fillId="30" borderId="41" xfId="0" applyFont="1" applyFill="1" applyBorder="1" applyAlignment="1">
      <alignment horizontal="center"/>
    </xf>
    <xf numFmtId="0" fontId="101" fillId="0" borderId="0" xfId="0" applyFont="1" applyAlignment="1">
      <alignment horizontal="center"/>
    </xf>
    <xf numFmtId="0" fontId="102" fillId="0" borderId="26" xfId="251" applyNumberFormat="1" applyFont="1" applyFill="1" applyBorder="1" applyAlignment="1" applyProtection="1">
      <alignment horizontal="center" vertical="center"/>
    </xf>
    <xf numFmtId="0" fontId="44" fillId="0" borderId="17" xfId="0" applyFont="1" applyBorder="1" applyAlignment="1">
      <alignment horizontal="left"/>
    </xf>
    <xf numFmtId="0" fontId="44" fillId="0" borderId="17" xfId="0" applyFont="1" applyBorder="1" applyAlignment="1">
      <alignment horizontal="center"/>
    </xf>
    <xf numFmtId="0" fontId="41" fillId="25" borderId="0" xfId="0" applyFont="1" applyFill="1" applyAlignment="1" applyProtection="1">
      <alignment vertical="top" wrapText="1"/>
      <protection locked="0"/>
    </xf>
    <xf numFmtId="0" fontId="93" fillId="0" borderId="4" xfId="0" applyFont="1" applyBorder="1"/>
    <xf numFmtId="0" fontId="93" fillId="0" borderId="22" xfId="0" applyFont="1" applyBorder="1"/>
    <xf numFmtId="0" fontId="93" fillId="0" borderId="1" xfId="0" applyFont="1" applyBorder="1"/>
    <xf numFmtId="0" fontId="58" fillId="30" borderId="29" xfId="0" applyFont="1" applyFill="1" applyBorder="1" applyAlignment="1">
      <alignment horizontal="center"/>
    </xf>
    <xf numFmtId="0" fontId="58" fillId="30" borderId="31" xfId="0" applyFont="1" applyFill="1" applyBorder="1" applyAlignment="1">
      <alignment horizontal="center"/>
    </xf>
    <xf numFmtId="0" fontId="41" fillId="30" borderId="29" xfId="0" applyFont="1" applyFill="1" applyBorder="1" applyAlignment="1">
      <alignment horizontal="center" wrapText="1"/>
    </xf>
    <xf numFmtId="0" fontId="41" fillId="30" borderId="30" xfId="0" applyFont="1" applyFill="1" applyBorder="1" applyAlignment="1">
      <alignment horizontal="center" wrapText="1"/>
    </xf>
    <xf numFmtId="0" fontId="41" fillId="30" borderId="31" xfId="0" applyFont="1" applyFill="1" applyBorder="1" applyAlignment="1">
      <alignment horizontal="center" wrapText="1"/>
    </xf>
    <xf numFmtId="0" fontId="2" fillId="30" borderId="33" xfId="0" applyFont="1" applyFill="1" applyBorder="1" applyAlignment="1">
      <alignment horizontal="center" wrapText="1"/>
    </xf>
    <xf numFmtId="0" fontId="2" fillId="30" borderId="36" xfId="0" applyFont="1" applyFill="1" applyBorder="1" applyAlignment="1">
      <alignment horizontal="center" wrapText="1"/>
    </xf>
    <xf numFmtId="0" fontId="2" fillId="30" borderId="35" xfId="0" applyFont="1" applyFill="1" applyBorder="1" applyAlignment="1">
      <alignment horizontal="center" wrapText="1"/>
    </xf>
    <xf numFmtId="0" fontId="2" fillId="30" borderId="37" xfId="0" applyFont="1" applyFill="1" applyBorder="1" applyAlignment="1">
      <alignment horizontal="center" wrapText="1"/>
    </xf>
    <xf numFmtId="0" fontId="2" fillId="30" borderId="4" xfId="0" applyFont="1" applyFill="1" applyBorder="1"/>
    <xf numFmtId="0" fontId="2" fillId="30" borderId="22" xfId="0" applyFont="1" applyFill="1" applyBorder="1"/>
    <xf numFmtId="0" fontId="43" fillId="0" borderId="0" xfId="0" applyFont="1" applyAlignment="1">
      <alignment horizontal="left"/>
    </xf>
    <xf numFmtId="0" fontId="43" fillId="0" borderId="0" xfId="0" applyFont="1" applyAlignment="1">
      <alignment horizontal="center"/>
    </xf>
    <xf numFmtId="0" fontId="82" fillId="0" borderId="0" xfId="251" applyNumberFormat="1" applyFont="1" applyFill="1" applyBorder="1" applyAlignment="1" applyProtection="1">
      <alignment horizontal="center"/>
    </xf>
    <xf numFmtId="0" fontId="72" fillId="28" borderId="42" xfId="0" applyFont="1" applyFill="1" applyBorder="1" applyAlignment="1">
      <alignment horizontal="center" wrapText="1"/>
    </xf>
    <xf numFmtId="0" fontId="72" fillId="28" borderId="54" xfId="0" applyFont="1" applyFill="1" applyBorder="1" applyAlignment="1">
      <alignment horizontal="center" wrapText="1"/>
    </xf>
    <xf numFmtId="0" fontId="72" fillId="28" borderId="55" xfId="0" applyFont="1" applyFill="1" applyBorder="1" applyAlignment="1">
      <alignment horizontal="center" wrapText="1"/>
    </xf>
    <xf numFmtId="0" fontId="41" fillId="31" borderId="58" xfId="251" applyNumberFormat="1" applyFont="1" applyFill="1" applyBorder="1" applyAlignment="1" applyProtection="1">
      <alignment horizontal="center"/>
    </xf>
    <xf numFmtId="0" fontId="41" fillId="31" borderId="34" xfId="251" applyNumberFormat="1" applyFont="1" applyFill="1" applyBorder="1" applyAlignment="1" applyProtection="1">
      <alignment horizontal="center"/>
    </xf>
    <xf numFmtId="0" fontId="41" fillId="31" borderId="42" xfId="251" applyNumberFormat="1" applyFont="1" applyFill="1" applyBorder="1" applyAlignment="1" applyProtection="1">
      <alignment horizontal="center"/>
    </xf>
    <xf numFmtId="0" fontId="2" fillId="30" borderId="59" xfId="251" applyNumberFormat="1" applyFont="1" applyFill="1" applyBorder="1" applyAlignment="1" applyProtection="1">
      <alignment horizontal="center" wrapText="1"/>
    </xf>
    <xf numFmtId="0" fontId="2" fillId="30" borderId="51" xfId="251" applyNumberFormat="1" applyFont="1" applyFill="1" applyBorder="1" applyAlignment="1" applyProtection="1">
      <alignment horizontal="center" wrapText="1"/>
    </xf>
    <xf numFmtId="0" fontId="2" fillId="30" borderId="68" xfId="251" applyNumberFormat="1" applyFont="1" applyFill="1" applyBorder="1" applyAlignment="1" applyProtection="1">
      <alignment horizontal="center" wrapText="1"/>
    </xf>
    <xf numFmtId="0" fontId="2" fillId="30" borderId="28" xfId="251" applyNumberFormat="1" applyFont="1" applyFill="1" applyBorder="1" applyAlignment="1" applyProtection="1">
      <alignment horizontal="center" wrapText="1"/>
    </xf>
    <xf numFmtId="0" fontId="73" fillId="31" borderId="44" xfId="251" applyNumberFormat="1" applyFont="1" applyFill="1" applyBorder="1" applyAlignment="1" applyProtection="1">
      <alignment horizontal="center"/>
    </xf>
    <xf numFmtId="0" fontId="73" fillId="31" borderId="46" xfId="251" applyNumberFormat="1" applyFont="1" applyFill="1" applyBorder="1" applyAlignment="1" applyProtection="1">
      <alignment horizontal="center"/>
    </xf>
    <xf numFmtId="0" fontId="73" fillId="31" borderId="45" xfId="251" applyNumberFormat="1" applyFont="1" applyFill="1" applyBorder="1" applyAlignment="1" applyProtection="1">
      <alignment horizontal="center"/>
    </xf>
    <xf numFmtId="14" fontId="48" fillId="0" borderId="17" xfId="0" applyNumberFormat="1" applyFont="1" applyBorder="1" applyAlignment="1">
      <alignment horizontal="center"/>
    </xf>
    <xf numFmtId="14" fontId="48" fillId="0" borderId="26" xfId="0" applyNumberFormat="1" applyFont="1" applyBorder="1" applyAlignment="1">
      <alignment horizontal="center" vertical="center"/>
    </xf>
    <xf numFmtId="0" fontId="84" fillId="0" borderId="26" xfId="251" applyNumberFormat="1" applyFont="1" applyFill="1" applyBorder="1" applyAlignment="1" applyProtection="1">
      <alignment horizontal="center" vertical="center"/>
    </xf>
    <xf numFmtId="43" fontId="93" fillId="25" borderId="36" xfId="251" applyFont="1" applyFill="1" applyBorder="1" applyAlignment="1" applyProtection="1">
      <alignment wrapText="1"/>
      <protection locked="0"/>
    </xf>
    <xf numFmtId="43" fontId="93" fillId="25" borderId="1" xfId="251" applyFont="1" applyFill="1" applyBorder="1" applyAlignment="1" applyProtection="1">
      <alignment wrapText="1"/>
      <protection locked="0"/>
    </xf>
    <xf numFmtId="43" fontId="93" fillId="25" borderId="37" xfId="251" applyFont="1" applyFill="1" applyBorder="1" applyAlignment="1" applyProtection="1">
      <alignment wrapText="1"/>
      <protection locked="0"/>
    </xf>
    <xf numFmtId="0" fontId="2" fillId="0" borderId="22" xfId="0" applyFont="1" applyBorder="1"/>
    <xf numFmtId="0" fontId="92" fillId="0" borderId="29" xfId="0" applyFont="1" applyBorder="1" applyAlignment="1">
      <alignment horizontal="center"/>
    </xf>
    <xf numFmtId="0" fontId="92" fillId="0" borderId="30" xfId="0" applyFont="1" applyBorder="1" applyAlignment="1">
      <alignment horizontal="center"/>
    </xf>
    <xf numFmtId="0" fontId="92" fillId="0" borderId="31" xfId="0" applyFont="1" applyBorder="1" applyAlignment="1">
      <alignment horizontal="center"/>
    </xf>
    <xf numFmtId="172" fontId="77" fillId="0" borderId="4" xfId="138" applyNumberFormat="1" applyFont="1" applyBorder="1"/>
    <xf numFmtId="172" fontId="77" fillId="0" borderId="22" xfId="138" applyNumberFormat="1" applyFont="1" applyBorder="1"/>
    <xf numFmtId="172" fontId="77" fillId="0" borderId="41" xfId="138" applyNumberFormat="1" applyFont="1" applyBorder="1"/>
    <xf numFmtId="0" fontId="92" fillId="0" borderId="72" xfId="0" applyFont="1" applyBorder="1" applyAlignment="1">
      <alignment horizontal="center" wrapText="1"/>
    </xf>
    <xf numFmtId="0" fontId="92" fillId="0" borderId="73" xfId="0" applyFont="1" applyBorder="1" applyAlignment="1">
      <alignment horizontal="center" wrapText="1"/>
    </xf>
    <xf numFmtId="0" fontId="107" fillId="0" borderId="26" xfId="0" applyFont="1" applyBorder="1" applyAlignment="1">
      <alignment horizontal="center" vertical="center"/>
    </xf>
    <xf numFmtId="0" fontId="108" fillId="0" borderId="0" xfId="0" applyFont="1" applyAlignment="1">
      <alignment horizontal="center" vertical="center"/>
    </xf>
    <xf numFmtId="0" fontId="92" fillId="0" borderId="44" xfId="0" applyFont="1" applyBorder="1" applyAlignment="1">
      <alignment horizontal="center" wrapText="1"/>
    </xf>
    <xf numFmtId="0" fontId="92" fillId="0" borderId="46" xfId="0" applyFont="1" applyBorder="1" applyAlignment="1">
      <alignment horizontal="center" wrapText="1"/>
    </xf>
    <xf numFmtId="0" fontId="92" fillId="0" borderId="45" xfId="0" applyFont="1" applyBorder="1" applyAlignment="1">
      <alignment horizontal="center" wrapText="1"/>
    </xf>
    <xf numFmtId="0" fontId="92" fillId="0" borderId="48" xfId="0" applyFont="1" applyBorder="1" applyAlignment="1">
      <alignment horizontal="center" wrapText="1"/>
    </xf>
    <xf numFmtId="0" fontId="92" fillId="0" borderId="17" xfId="0" applyFont="1" applyBorder="1" applyAlignment="1">
      <alignment horizontal="center" wrapText="1"/>
    </xf>
    <xf numFmtId="0" fontId="92" fillId="0" borderId="47" xfId="0" applyFont="1" applyBorder="1" applyAlignment="1">
      <alignment horizontal="center" wrapText="1"/>
    </xf>
    <xf numFmtId="0" fontId="41" fillId="0" borderId="17" xfId="0" applyFont="1" applyBorder="1" applyAlignment="1">
      <alignment horizontal="center"/>
    </xf>
    <xf numFmtId="49" fontId="59" fillId="0" borderId="17" xfId="0" applyNumberFormat="1" applyFont="1" applyBorder="1" applyAlignment="1">
      <alignment horizontal="center"/>
    </xf>
    <xf numFmtId="172" fontId="77" fillId="0" borderId="18" xfId="138" applyNumberFormat="1" applyFont="1" applyBorder="1"/>
    <xf numFmtId="172" fontId="77" fillId="0" borderId="19" xfId="138" applyNumberFormat="1" applyFont="1" applyBorder="1"/>
    <xf numFmtId="172" fontId="77" fillId="0" borderId="75" xfId="138" applyNumberFormat="1" applyFont="1" applyBorder="1"/>
    <xf numFmtId="0" fontId="1" fillId="25" borderId="0" xfId="0" applyFont="1" applyFill="1" applyAlignment="1" applyProtection="1">
      <alignment vertical="top" wrapText="1"/>
      <protection locked="0"/>
    </xf>
    <xf numFmtId="0" fontId="92" fillId="0" borderId="0" xfId="0" applyFont="1" applyAlignment="1">
      <alignment horizontal="right"/>
    </xf>
    <xf numFmtId="0" fontId="2" fillId="0" borderId="22" xfId="0" applyFont="1" applyBorder="1" applyAlignment="1">
      <alignment horizontal="center"/>
    </xf>
    <xf numFmtId="0" fontId="132" fillId="34" borderId="79" xfId="0" applyFont="1" applyFill="1" applyBorder="1" applyAlignment="1">
      <alignment horizontal="center"/>
    </xf>
  </cellXfs>
  <cellStyles count="264">
    <cellStyle name="$2" xfId="2" xr:uid="{00000000-0005-0000-0000-000000000000}"/>
    <cellStyle name="20% - Accent1 2" xfId="4" xr:uid="{00000000-0005-0000-0000-000001000000}"/>
    <cellStyle name="20% - Accent1 3" xfId="3" xr:uid="{00000000-0005-0000-0000-000002000000}"/>
    <cellStyle name="20% - Accent2 2" xfId="6" xr:uid="{00000000-0005-0000-0000-000003000000}"/>
    <cellStyle name="20% - Accent2 3" xfId="5" xr:uid="{00000000-0005-0000-0000-000004000000}"/>
    <cellStyle name="20% - Accent3 2" xfId="8" xr:uid="{00000000-0005-0000-0000-000005000000}"/>
    <cellStyle name="20% - Accent3 3" xfId="7" xr:uid="{00000000-0005-0000-0000-000006000000}"/>
    <cellStyle name="20% - Accent4 2" xfId="10" xr:uid="{00000000-0005-0000-0000-000007000000}"/>
    <cellStyle name="20% - Accent4 3" xfId="9" xr:uid="{00000000-0005-0000-0000-000008000000}"/>
    <cellStyle name="20% - Accent5 2" xfId="12" xr:uid="{00000000-0005-0000-0000-000009000000}"/>
    <cellStyle name="20% - Accent5 3" xfId="11" xr:uid="{00000000-0005-0000-0000-00000A000000}"/>
    <cellStyle name="20% - Accent6 2" xfId="14" xr:uid="{00000000-0005-0000-0000-00000B000000}"/>
    <cellStyle name="20% - Accent6 3" xfId="13" xr:uid="{00000000-0005-0000-0000-00000C000000}"/>
    <cellStyle name="40% - Accent1 2" xfId="16" xr:uid="{00000000-0005-0000-0000-00000D000000}"/>
    <cellStyle name="40% - Accent1 3" xfId="15" xr:uid="{00000000-0005-0000-0000-00000E000000}"/>
    <cellStyle name="40% - Accent2 2" xfId="18" xr:uid="{00000000-0005-0000-0000-00000F000000}"/>
    <cellStyle name="40% - Accent2 3" xfId="17" xr:uid="{00000000-0005-0000-0000-000010000000}"/>
    <cellStyle name="40% - Accent3 2" xfId="20" xr:uid="{00000000-0005-0000-0000-000011000000}"/>
    <cellStyle name="40% - Accent3 3" xfId="19" xr:uid="{00000000-0005-0000-0000-000012000000}"/>
    <cellStyle name="40% - Accent4 2" xfId="22" xr:uid="{00000000-0005-0000-0000-000013000000}"/>
    <cellStyle name="40% - Accent4 3" xfId="21" xr:uid="{00000000-0005-0000-0000-000014000000}"/>
    <cellStyle name="40% - Accent5 2" xfId="24" xr:uid="{00000000-0005-0000-0000-000015000000}"/>
    <cellStyle name="40% - Accent5 3" xfId="23" xr:uid="{00000000-0005-0000-0000-000016000000}"/>
    <cellStyle name="40% - Accent6 2" xfId="26" xr:uid="{00000000-0005-0000-0000-000017000000}"/>
    <cellStyle name="40% - Accent6 3" xfId="25" xr:uid="{00000000-0005-0000-0000-000018000000}"/>
    <cellStyle name="60% - Accent1 2" xfId="28" xr:uid="{00000000-0005-0000-0000-000019000000}"/>
    <cellStyle name="60% - Accent1 3" xfId="27" xr:uid="{00000000-0005-0000-0000-00001A000000}"/>
    <cellStyle name="60% - Accent2 2" xfId="30" xr:uid="{00000000-0005-0000-0000-00001B000000}"/>
    <cellStyle name="60% - Accent2 3" xfId="29" xr:uid="{00000000-0005-0000-0000-00001C000000}"/>
    <cellStyle name="60% - Accent3 2" xfId="32" xr:uid="{00000000-0005-0000-0000-00001D000000}"/>
    <cellStyle name="60% - Accent3 3" xfId="31" xr:uid="{00000000-0005-0000-0000-00001E000000}"/>
    <cellStyle name="60% - Accent4 2" xfId="34" xr:uid="{00000000-0005-0000-0000-00001F000000}"/>
    <cellStyle name="60% - Accent4 3" xfId="33" xr:uid="{00000000-0005-0000-0000-000020000000}"/>
    <cellStyle name="60% - Accent5 2" xfId="36" xr:uid="{00000000-0005-0000-0000-000021000000}"/>
    <cellStyle name="60% - Accent5 3" xfId="35" xr:uid="{00000000-0005-0000-0000-000022000000}"/>
    <cellStyle name="60% - Accent6 2" xfId="38" xr:uid="{00000000-0005-0000-0000-000023000000}"/>
    <cellStyle name="60% - Accent6 3" xfId="37" xr:uid="{00000000-0005-0000-0000-000024000000}"/>
    <cellStyle name="Accent1 2" xfId="40" xr:uid="{00000000-0005-0000-0000-000025000000}"/>
    <cellStyle name="Accent1 3" xfId="39" xr:uid="{00000000-0005-0000-0000-000026000000}"/>
    <cellStyle name="Accent2 2" xfId="42" xr:uid="{00000000-0005-0000-0000-000027000000}"/>
    <cellStyle name="Accent2 3" xfId="41" xr:uid="{00000000-0005-0000-0000-000028000000}"/>
    <cellStyle name="Accent3 2" xfId="44" xr:uid="{00000000-0005-0000-0000-000029000000}"/>
    <cellStyle name="Accent3 3" xfId="43" xr:uid="{00000000-0005-0000-0000-00002A000000}"/>
    <cellStyle name="Accent4 2" xfId="46" xr:uid="{00000000-0005-0000-0000-00002B000000}"/>
    <cellStyle name="Accent4 3" xfId="45" xr:uid="{00000000-0005-0000-0000-00002C000000}"/>
    <cellStyle name="Accent5 2" xfId="48" xr:uid="{00000000-0005-0000-0000-00002D000000}"/>
    <cellStyle name="Accent5 3" xfId="47" xr:uid="{00000000-0005-0000-0000-00002E000000}"/>
    <cellStyle name="Accent6 2" xfId="50" xr:uid="{00000000-0005-0000-0000-00002F000000}"/>
    <cellStyle name="Accent6 3" xfId="49" xr:uid="{00000000-0005-0000-0000-000030000000}"/>
    <cellStyle name="Bad 2" xfId="52" xr:uid="{00000000-0005-0000-0000-000031000000}"/>
    <cellStyle name="Bad 3" xfId="51" xr:uid="{00000000-0005-0000-0000-000032000000}"/>
    <cellStyle name="Calculation 2" xfId="54" xr:uid="{00000000-0005-0000-0000-000033000000}"/>
    <cellStyle name="Calculation 3" xfId="53" xr:uid="{00000000-0005-0000-0000-000034000000}"/>
    <cellStyle name="Check Cell 2" xfId="56" xr:uid="{00000000-0005-0000-0000-000035000000}"/>
    <cellStyle name="Check Cell 3" xfId="55" xr:uid="{00000000-0005-0000-0000-000036000000}"/>
    <cellStyle name="Comma" xfId="251" builtinId="3"/>
    <cellStyle name="Comma 0" xfId="57" xr:uid="{00000000-0005-0000-0000-000038000000}"/>
    <cellStyle name="Comma 0 $" xfId="58" xr:uid="{00000000-0005-0000-0000-000039000000}"/>
    <cellStyle name="Comma 0 2" xfId="59" xr:uid="{00000000-0005-0000-0000-00003A000000}"/>
    <cellStyle name="Comma 0 total" xfId="60" xr:uid="{00000000-0005-0000-0000-00003B000000}"/>
    <cellStyle name="Comma 10" xfId="238" xr:uid="{00000000-0005-0000-0000-00003C000000}"/>
    <cellStyle name="Comma 11" xfId="245" xr:uid="{00000000-0005-0000-0000-00003D000000}"/>
    <cellStyle name="Comma 12" xfId="190" xr:uid="{00000000-0005-0000-0000-00003E000000}"/>
    <cellStyle name="Comma 13" xfId="249" xr:uid="{00000000-0005-0000-0000-00003F000000}"/>
    <cellStyle name="Comma 14" xfId="247" xr:uid="{00000000-0005-0000-0000-000040000000}"/>
    <cellStyle name="Comma 15" xfId="250" xr:uid="{00000000-0005-0000-0000-000041000000}"/>
    <cellStyle name="Comma 16" xfId="246" xr:uid="{00000000-0005-0000-0000-000042000000}"/>
    <cellStyle name="Comma 17" xfId="248" xr:uid="{00000000-0005-0000-0000-000043000000}"/>
    <cellStyle name="Comma 18" xfId="253" xr:uid="{00000000-0005-0000-0000-000044000000}"/>
    <cellStyle name="Comma 2" xfId="61" xr:uid="{00000000-0005-0000-0000-000045000000}"/>
    <cellStyle name="Comma 2 2" xfId="62" xr:uid="{00000000-0005-0000-0000-000046000000}"/>
    <cellStyle name="Comma 2 3" xfId="194" xr:uid="{00000000-0005-0000-0000-000047000000}"/>
    <cellStyle name="Comma 3" xfId="63" xr:uid="{00000000-0005-0000-0000-000048000000}"/>
    <cellStyle name="Comma 3 2" xfId="64" xr:uid="{00000000-0005-0000-0000-000049000000}"/>
    <cellStyle name="Comma 4" xfId="193" xr:uid="{00000000-0005-0000-0000-00004A000000}"/>
    <cellStyle name="Comma 4 2" xfId="239" xr:uid="{00000000-0005-0000-0000-00004B000000}"/>
    <cellStyle name="Comma 5" xfId="206" xr:uid="{00000000-0005-0000-0000-00004C000000}"/>
    <cellStyle name="Comma 5 2" xfId="240" xr:uid="{00000000-0005-0000-0000-00004D000000}"/>
    <cellStyle name="Comma 6" xfId="192" xr:uid="{00000000-0005-0000-0000-00004E000000}"/>
    <cellStyle name="Comma 6 2" xfId="241" xr:uid="{00000000-0005-0000-0000-00004F000000}"/>
    <cellStyle name="Comma 7" xfId="233" xr:uid="{00000000-0005-0000-0000-000050000000}"/>
    <cellStyle name="Comma 7 2" xfId="242" xr:uid="{00000000-0005-0000-0000-000051000000}"/>
    <cellStyle name="Comma 8" xfId="229" xr:uid="{00000000-0005-0000-0000-000052000000}"/>
    <cellStyle name="Comma 9" xfId="230" xr:uid="{00000000-0005-0000-0000-000053000000}"/>
    <cellStyle name="Comma0" xfId="65" xr:uid="{00000000-0005-0000-0000-000054000000}"/>
    <cellStyle name="Currency" xfId="254" builtinId="4"/>
    <cellStyle name="Currency 10" xfId="66" xr:uid="{00000000-0005-0000-0000-000056000000}"/>
    <cellStyle name="Currency 2" xfId="67" xr:uid="{00000000-0005-0000-0000-000057000000}"/>
    <cellStyle name="Currency 2 2" xfId="195" xr:uid="{00000000-0005-0000-0000-000058000000}"/>
    <cellStyle name="Currency 3" xfId="68" xr:uid="{00000000-0005-0000-0000-000059000000}"/>
    <cellStyle name="Currency 3 2" xfId="69" xr:uid="{00000000-0005-0000-0000-00005A000000}"/>
    <cellStyle name="Currency 4" xfId="70" xr:uid="{00000000-0005-0000-0000-00005B000000}"/>
    <cellStyle name="Currency 4 2" xfId="71" xr:uid="{00000000-0005-0000-0000-00005C000000}"/>
    <cellStyle name="Currency 4 2 2" xfId="197" xr:uid="{00000000-0005-0000-0000-00005D000000}"/>
    <cellStyle name="Currency 4 3" xfId="72" xr:uid="{00000000-0005-0000-0000-00005E000000}"/>
    <cellStyle name="Currency 4 3 2" xfId="198" xr:uid="{00000000-0005-0000-0000-00005F000000}"/>
    <cellStyle name="Currency 4 4" xfId="73" xr:uid="{00000000-0005-0000-0000-000060000000}"/>
    <cellStyle name="Currency 4 4 2" xfId="199" xr:uid="{00000000-0005-0000-0000-000061000000}"/>
    <cellStyle name="Currency 4 5" xfId="196" xr:uid="{00000000-0005-0000-0000-000062000000}"/>
    <cellStyle name="Currency 5" xfId="74" xr:uid="{00000000-0005-0000-0000-000063000000}"/>
    <cellStyle name="Currency 5 2" xfId="75" xr:uid="{00000000-0005-0000-0000-000064000000}"/>
    <cellStyle name="Currency 5 2 2" xfId="201" xr:uid="{00000000-0005-0000-0000-000065000000}"/>
    <cellStyle name="Currency 5 3" xfId="200" xr:uid="{00000000-0005-0000-0000-000066000000}"/>
    <cellStyle name="Currency 6" xfId="76" xr:uid="{00000000-0005-0000-0000-000067000000}"/>
    <cellStyle name="Currency 6 2" xfId="77" xr:uid="{00000000-0005-0000-0000-000068000000}"/>
    <cellStyle name="Currency 6 2 2" xfId="203" xr:uid="{00000000-0005-0000-0000-000069000000}"/>
    <cellStyle name="Currency 6 3" xfId="202" xr:uid="{00000000-0005-0000-0000-00006A000000}"/>
    <cellStyle name="Currency 7" xfId="204" xr:uid="{00000000-0005-0000-0000-00006B000000}"/>
    <cellStyle name="Currency 7 2" xfId="234" xr:uid="{00000000-0005-0000-0000-00006C000000}"/>
    <cellStyle name="Currency 7 2 2" xfId="243" xr:uid="{00000000-0005-0000-0000-00006D000000}"/>
    <cellStyle name="Currency 7 3" xfId="236" xr:uid="{00000000-0005-0000-0000-00006E000000}"/>
    <cellStyle name="Currency 8" xfId="205" xr:uid="{00000000-0005-0000-0000-00006F000000}"/>
    <cellStyle name="Currency 8 2" xfId="237" xr:uid="{00000000-0005-0000-0000-000070000000}"/>
    <cellStyle name="Currency 9" xfId="235" xr:uid="{00000000-0005-0000-0000-000071000000}"/>
    <cellStyle name="Currency 9 2" xfId="244" xr:uid="{00000000-0005-0000-0000-000072000000}"/>
    <cellStyle name="Currency0" xfId="78" xr:uid="{00000000-0005-0000-0000-000073000000}"/>
    <cellStyle name="Date" xfId="79" xr:uid="{00000000-0005-0000-0000-000074000000}"/>
    <cellStyle name="Explanatory Text 2" xfId="81" xr:uid="{00000000-0005-0000-0000-000075000000}"/>
    <cellStyle name="Explanatory Text 3" xfId="80" xr:uid="{00000000-0005-0000-0000-000076000000}"/>
    <cellStyle name="F2" xfId="82" xr:uid="{00000000-0005-0000-0000-000077000000}"/>
    <cellStyle name="F3" xfId="83" xr:uid="{00000000-0005-0000-0000-000078000000}"/>
    <cellStyle name="F4" xfId="84" xr:uid="{00000000-0005-0000-0000-000079000000}"/>
    <cellStyle name="F5" xfId="85" xr:uid="{00000000-0005-0000-0000-00007A000000}"/>
    <cellStyle name="F6" xfId="86" xr:uid="{00000000-0005-0000-0000-00007B000000}"/>
    <cellStyle name="F7" xfId="87" xr:uid="{00000000-0005-0000-0000-00007C000000}"/>
    <cellStyle name="F8" xfId="88" xr:uid="{00000000-0005-0000-0000-00007D000000}"/>
    <cellStyle name="Fixed" xfId="89" xr:uid="{00000000-0005-0000-0000-00007E000000}"/>
    <cellStyle name="FRxAmtStyle" xfId="90" xr:uid="{00000000-0005-0000-0000-00007F000000}"/>
    <cellStyle name="FRxAmtStyle 11" xfId="91" xr:uid="{00000000-0005-0000-0000-000080000000}"/>
    <cellStyle name="FRxAmtStyle 2" xfId="92" xr:uid="{00000000-0005-0000-0000-000081000000}"/>
    <cellStyle name="FRxAmtStyle 7" xfId="93" xr:uid="{00000000-0005-0000-0000-000082000000}"/>
    <cellStyle name="FRxAmtStyle 8" xfId="94" xr:uid="{00000000-0005-0000-0000-000083000000}"/>
    <cellStyle name="FRxAmtStyle 9" xfId="95" xr:uid="{00000000-0005-0000-0000-000084000000}"/>
    <cellStyle name="FRxCurrStyle" xfId="96" xr:uid="{00000000-0005-0000-0000-000085000000}"/>
    <cellStyle name="FRxCurrStyle 2" xfId="97" xr:uid="{00000000-0005-0000-0000-000086000000}"/>
    <cellStyle name="FRxPcntStyle" xfId="98" xr:uid="{00000000-0005-0000-0000-000087000000}"/>
    <cellStyle name="FRxPcntStyle 2" xfId="99" xr:uid="{00000000-0005-0000-0000-000088000000}"/>
    <cellStyle name="Good 2" xfId="101" xr:uid="{00000000-0005-0000-0000-000089000000}"/>
    <cellStyle name="Good 3" xfId="100" xr:uid="{00000000-0005-0000-0000-00008A000000}"/>
    <cellStyle name="Heading 1 2" xfId="103" xr:uid="{00000000-0005-0000-0000-00008B000000}"/>
    <cellStyle name="Heading 1 3" xfId="102" xr:uid="{00000000-0005-0000-0000-00008C000000}"/>
    <cellStyle name="Heading 2 2" xfId="105" xr:uid="{00000000-0005-0000-0000-00008D000000}"/>
    <cellStyle name="Heading 2 3" xfId="104" xr:uid="{00000000-0005-0000-0000-00008E000000}"/>
    <cellStyle name="Heading 3 2" xfId="107" xr:uid="{00000000-0005-0000-0000-00008F000000}"/>
    <cellStyle name="Heading 3 3" xfId="106" xr:uid="{00000000-0005-0000-0000-000090000000}"/>
    <cellStyle name="Heading 4 2" xfId="109" xr:uid="{00000000-0005-0000-0000-000091000000}"/>
    <cellStyle name="Heading 4 3" xfId="108" xr:uid="{00000000-0005-0000-0000-000092000000}"/>
    <cellStyle name="Hyperlink" xfId="263" builtinId="8"/>
    <cellStyle name="Hyperlink 2" xfId="110" xr:uid="{00000000-0005-0000-0000-000094000000}"/>
    <cellStyle name="Hyperlink 3" xfId="111" xr:uid="{00000000-0005-0000-0000-000095000000}"/>
    <cellStyle name="Input 2" xfId="113" xr:uid="{00000000-0005-0000-0000-000096000000}"/>
    <cellStyle name="Input 3" xfId="112" xr:uid="{00000000-0005-0000-0000-000097000000}"/>
    <cellStyle name="Item" xfId="114" xr:uid="{00000000-0005-0000-0000-000098000000}"/>
    <cellStyle name="Item 8" xfId="115" xr:uid="{00000000-0005-0000-0000-000099000000}"/>
    <cellStyle name="Item 8 left" xfId="116" xr:uid="{00000000-0005-0000-0000-00009A000000}"/>
    <cellStyle name="Item 8 long date" xfId="117" xr:uid="{00000000-0005-0000-0000-00009B000000}"/>
    <cellStyle name="Item 8 long date center" xfId="118" xr:uid="{00000000-0005-0000-0000-00009C000000}"/>
    <cellStyle name="Item 8 right" xfId="119" xr:uid="{00000000-0005-0000-0000-00009D000000}"/>
    <cellStyle name="Item bold" xfId="120" xr:uid="{00000000-0005-0000-0000-00009E000000}"/>
    <cellStyle name="Item centered" xfId="121" xr:uid="{00000000-0005-0000-0000-00009F000000}"/>
    <cellStyle name="Item centered accross" xfId="122" xr:uid="{00000000-0005-0000-0000-0000A0000000}"/>
    <cellStyle name="Item centered accross bold" xfId="123" xr:uid="{00000000-0005-0000-0000-0000A1000000}"/>
    <cellStyle name="Item centered bold" xfId="124" xr:uid="{00000000-0005-0000-0000-0000A2000000}"/>
    <cellStyle name="Item centered bold wrap" xfId="125" xr:uid="{00000000-0005-0000-0000-0000A3000000}"/>
    <cellStyle name="Item centered vc" xfId="126" xr:uid="{00000000-0005-0000-0000-0000A4000000}"/>
    <cellStyle name="Linked Cell 2" xfId="128" xr:uid="{00000000-0005-0000-0000-0000A5000000}"/>
    <cellStyle name="Linked Cell 3" xfId="127" xr:uid="{00000000-0005-0000-0000-0000A6000000}"/>
    <cellStyle name="Neutral 2" xfId="130" xr:uid="{00000000-0005-0000-0000-0000A7000000}"/>
    <cellStyle name="Neutral 3" xfId="129" xr:uid="{00000000-0005-0000-0000-0000A8000000}"/>
    <cellStyle name="Normal" xfId="0" builtinId="0"/>
    <cellStyle name="Normal 10" xfId="131" xr:uid="{00000000-0005-0000-0000-0000AA000000}"/>
    <cellStyle name="Normal 11" xfId="191" xr:uid="{00000000-0005-0000-0000-0000AB000000}"/>
    <cellStyle name="Normal 12" xfId="132" xr:uid="{00000000-0005-0000-0000-0000AC000000}"/>
    <cellStyle name="Normal 13" xfId="133" xr:uid="{00000000-0005-0000-0000-0000AD000000}"/>
    <cellStyle name="Normal 13 2" xfId="207" xr:uid="{00000000-0005-0000-0000-0000AE000000}"/>
    <cellStyle name="Normal 14" xfId="134" xr:uid="{00000000-0005-0000-0000-0000AF000000}"/>
    <cellStyle name="Normal 15" xfId="135" xr:uid="{00000000-0005-0000-0000-0000B0000000}"/>
    <cellStyle name="Normal 16" xfId="1" xr:uid="{00000000-0005-0000-0000-0000B1000000}"/>
    <cellStyle name="Normal 17" xfId="252" xr:uid="{00000000-0005-0000-0000-0000B2000000}"/>
    <cellStyle name="Normal 17 2" xfId="255" xr:uid="{00000000-0005-0000-0000-0000B3000000}"/>
    <cellStyle name="Normal 18" xfId="256" xr:uid="{00000000-0005-0000-0000-0000B4000000}"/>
    <cellStyle name="Normal 18 2" xfId="258" xr:uid="{00000000-0005-0000-0000-0000B5000000}"/>
    <cellStyle name="Normal 19" xfId="259" xr:uid="{00000000-0005-0000-0000-0000B6000000}"/>
    <cellStyle name="Normal 19 2" xfId="261" xr:uid="{00000000-0005-0000-0000-0000B7000000}"/>
    <cellStyle name="Normal 19 3" xfId="260" xr:uid="{00000000-0005-0000-0000-0000B8000000}"/>
    <cellStyle name="Normal 19 4" xfId="262" xr:uid="{00000000-0005-0000-0000-0000B9000000}"/>
    <cellStyle name="Normal 2" xfId="136" xr:uid="{00000000-0005-0000-0000-0000BA000000}"/>
    <cellStyle name="Normal 2 2" xfId="137" xr:uid="{00000000-0005-0000-0000-0000BB000000}"/>
    <cellStyle name="Normal 2 3" xfId="138" xr:uid="{00000000-0005-0000-0000-0000BC000000}"/>
    <cellStyle name="Normal 2 3 2" xfId="208" xr:uid="{00000000-0005-0000-0000-0000BD000000}"/>
    <cellStyle name="Normal 2 4" xfId="139" xr:uid="{00000000-0005-0000-0000-0000BE000000}"/>
    <cellStyle name="Normal 2 4 2" xfId="209" xr:uid="{00000000-0005-0000-0000-0000BF000000}"/>
    <cellStyle name="Normal 2_11-333 CHINO USD  11-13" xfId="140" xr:uid="{00000000-0005-0000-0000-0000C0000000}"/>
    <cellStyle name="Normal 3" xfId="141" xr:uid="{00000000-0005-0000-0000-0000C1000000}"/>
    <cellStyle name="Normal 3 2" xfId="142" xr:uid="{00000000-0005-0000-0000-0000C2000000}"/>
    <cellStyle name="Normal 3 2 2" xfId="211" xr:uid="{00000000-0005-0000-0000-0000C3000000}"/>
    <cellStyle name="Normal 3 3" xfId="143" xr:uid="{00000000-0005-0000-0000-0000C4000000}"/>
    <cellStyle name="Normal 3 3 2" xfId="212" xr:uid="{00000000-0005-0000-0000-0000C5000000}"/>
    <cellStyle name="Normal 3 4" xfId="144" xr:uid="{00000000-0005-0000-0000-0000C6000000}"/>
    <cellStyle name="Normal 3 4 2" xfId="213" xr:uid="{00000000-0005-0000-0000-0000C7000000}"/>
    <cellStyle name="Normal 3 5" xfId="210" xr:uid="{00000000-0005-0000-0000-0000C8000000}"/>
    <cellStyle name="Normal 3_11-333 CHINO USD  11-13" xfId="145" xr:uid="{00000000-0005-0000-0000-0000C9000000}"/>
    <cellStyle name="Normal 4" xfId="146" xr:uid="{00000000-0005-0000-0000-0000CA000000}"/>
    <cellStyle name="Normal 5" xfId="147" xr:uid="{00000000-0005-0000-0000-0000CB000000}"/>
    <cellStyle name="Normal 5 2" xfId="214" xr:uid="{00000000-0005-0000-0000-0000CC000000}"/>
    <cellStyle name="Normal 6" xfId="148" xr:uid="{00000000-0005-0000-0000-0000CD000000}"/>
    <cellStyle name="Normal 7" xfId="149" xr:uid="{00000000-0005-0000-0000-0000CE000000}"/>
    <cellStyle name="Normal 7 2" xfId="215" xr:uid="{00000000-0005-0000-0000-0000CF000000}"/>
    <cellStyle name="Normal 8" xfId="150" xr:uid="{00000000-0005-0000-0000-0000D0000000}"/>
    <cellStyle name="Normal 8 2" xfId="151" xr:uid="{00000000-0005-0000-0000-0000D1000000}"/>
    <cellStyle name="Normal 8 2 2" xfId="217" xr:uid="{00000000-0005-0000-0000-0000D2000000}"/>
    <cellStyle name="Normal 8 3" xfId="216" xr:uid="{00000000-0005-0000-0000-0000D3000000}"/>
    <cellStyle name="Normal 9" xfId="152" xr:uid="{00000000-0005-0000-0000-0000D4000000}"/>
    <cellStyle name="Note 2" xfId="154" xr:uid="{00000000-0005-0000-0000-0000D5000000}"/>
    <cellStyle name="Note 2 2" xfId="219" xr:uid="{00000000-0005-0000-0000-0000D6000000}"/>
    <cellStyle name="Note 3" xfId="155" xr:uid="{00000000-0005-0000-0000-0000D7000000}"/>
    <cellStyle name="Note 3 2" xfId="156" xr:uid="{00000000-0005-0000-0000-0000D8000000}"/>
    <cellStyle name="Note 3 2 2" xfId="221" xr:uid="{00000000-0005-0000-0000-0000D9000000}"/>
    <cellStyle name="Note 3 3" xfId="220" xr:uid="{00000000-0005-0000-0000-0000DA000000}"/>
    <cellStyle name="Note 4" xfId="157" xr:uid="{00000000-0005-0000-0000-0000DB000000}"/>
    <cellStyle name="Note 4 2" xfId="158" xr:uid="{00000000-0005-0000-0000-0000DC000000}"/>
    <cellStyle name="Note 4 2 2" xfId="223" xr:uid="{00000000-0005-0000-0000-0000DD000000}"/>
    <cellStyle name="Note 4 3" xfId="222" xr:uid="{00000000-0005-0000-0000-0000DE000000}"/>
    <cellStyle name="Note 5" xfId="159" xr:uid="{00000000-0005-0000-0000-0000DF000000}"/>
    <cellStyle name="Note 5 2" xfId="224" xr:uid="{00000000-0005-0000-0000-0000E0000000}"/>
    <cellStyle name="Note 6" xfId="160" xr:uid="{00000000-0005-0000-0000-0000E1000000}"/>
    <cellStyle name="Note 6 2" xfId="225" xr:uid="{00000000-0005-0000-0000-0000E2000000}"/>
    <cellStyle name="Note 7" xfId="218" xr:uid="{00000000-0005-0000-0000-0000E3000000}"/>
    <cellStyle name="Note 8" xfId="153" xr:uid="{00000000-0005-0000-0000-0000E4000000}"/>
    <cellStyle name="number 1" xfId="161" xr:uid="{00000000-0005-0000-0000-0000E5000000}"/>
    <cellStyle name="number percent" xfId="162" xr:uid="{00000000-0005-0000-0000-0000E6000000}"/>
    <cellStyle name="Output 2" xfId="164" xr:uid="{00000000-0005-0000-0000-0000E7000000}"/>
    <cellStyle name="Output 3" xfId="163" xr:uid="{00000000-0005-0000-0000-0000E8000000}"/>
    <cellStyle name="Percent" xfId="257" builtinId="5"/>
    <cellStyle name="Percent 2" xfId="165" xr:uid="{00000000-0005-0000-0000-0000EA000000}"/>
    <cellStyle name="Percent 2 2" xfId="166" xr:uid="{00000000-0005-0000-0000-0000EB000000}"/>
    <cellStyle name="Percent 2 2 2" xfId="232" xr:uid="{00000000-0005-0000-0000-0000EC000000}"/>
    <cellStyle name="Percent 2 2 3" xfId="231" xr:uid="{00000000-0005-0000-0000-0000ED000000}"/>
    <cellStyle name="Percent 2 3" xfId="167" xr:uid="{00000000-0005-0000-0000-0000EE000000}"/>
    <cellStyle name="Percent 2 3 2" xfId="226" xr:uid="{00000000-0005-0000-0000-0000EF000000}"/>
    <cellStyle name="Percent 2 4" xfId="168" xr:uid="{00000000-0005-0000-0000-0000F0000000}"/>
    <cellStyle name="Percent 2 4 2" xfId="227" xr:uid="{00000000-0005-0000-0000-0000F1000000}"/>
    <cellStyle name="Percent 3" xfId="169" xr:uid="{00000000-0005-0000-0000-0000F2000000}"/>
    <cellStyle name="Percent 3 2" xfId="228" xr:uid="{00000000-0005-0000-0000-0000F3000000}"/>
    <cellStyle name="Percentage" xfId="170" xr:uid="{00000000-0005-0000-0000-0000F4000000}"/>
    <cellStyle name="shade" xfId="171" xr:uid="{00000000-0005-0000-0000-0000F5000000}"/>
    <cellStyle name="STYLE1" xfId="172" xr:uid="{00000000-0005-0000-0000-0000F6000000}"/>
    <cellStyle name="STYLE1 2" xfId="173" xr:uid="{00000000-0005-0000-0000-0000F7000000}"/>
    <cellStyle name="STYLE1 3" xfId="174" xr:uid="{00000000-0005-0000-0000-0000F8000000}"/>
    <cellStyle name="STYLE1 4" xfId="175" xr:uid="{00000000-0005-0000-0000-0000F9000000}"/>
    <cellStyle name="STYLE1_11-333 CHINO USD  11-13" xfId="176" xr:uid="{00000000-0005-0000-0000-0000FA000000}"/>
    <cellStyle name="STYLE2" xfId="177" xr:uid="{00000000-0005-0000-0000-0000FB000000}"/>
    <cellStyle name="STYLE2 2" xfId="178" xr:uid="{00000000-0005-0000-0000-0000FC000000}"/>
    <cellStyle name="STYLE3" xfId="179" xr:uid="{00000000-0005-0000-0000-0000FD000000}"/>
    <cellStyle name="STYLE3 2" xfId="180" xr:uid="{00000000-0005-0000-0000-0000FE000000}"/>
    <cellStyle name="text" xfId="181" xr:uid="{00000000-0005-0000-0000-0000FF000000}"/>
    <cellStyle name="text center" xfId="182" xr:uid="{00000000-0005-0000-0000-000000010000}"/>
    <cellStyle name="Title 2" xfId="184" xr:uid="{00000000-0005-0000-0000-000001010000}"/>
    <cellStyle name="Title 3" xfId="183" xr:uid="{00000000-0005-0000-0000-000002010000}"/>
    <cellStyle name="Title top" xfId="185" xr:uid="{00000000-0005-0000-0000-000003010000}"/>
    <cellStyle name="Total 2" xfId="187" xr:uid="{00000000-0005-0000-0000-000004010000}"/>
    <cellStyle name="Total 3" xfId="186" xr:uid="{00000000-0005-0000-0000-000005010000}"/>
    <cellStyle name="Warning Text 2" xfId="189" xr:uid="{00000000-0005-0000-0000-000006010000}"/>
    <cellStyle name="Warning Text 3" xfId="188" xr:uid="{00000000-0005-0000-0000-000007010000}"/>
  </cellStyles>
  <dxfs count="20">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numFmt numFmtId="19" formatCode="m/d/yyyy"/>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protection locked="0" hidden="0"/>
    </dxf>
    <dxf>
      <alignment horizontal="center" vertical="bottom"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protection locked="1" hidden="0"/>
    </dxf>
    <dxf>
      <alignment horizontal="center" vertical="bottom" textRotation="0" wrapText="0" indent="0" justifyLastLine="0" shrinkToFit="0" readingOrder="0"/>
      <protection locked="1" hidden="0"/>
    </dxf>
    <dxf>
      <protection locked="1" hidden="0"/>
    </dxf>
    <dxf>
      <protection locked="1" hidden="0"/>
    </dxf>
    <dxf>
      <alignment horizontal="center" vertical="bottom"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protection locked="1" hidden="0"/>
    </dxf>
    <dxf>
      <alignment horizontal="center" vertical="bottom" textRotation="0" wrapText="0" indent="0" justifyLastLine="0" shrinkToFit="0" readingOrder="0"/>
      <protection locked="1" hidden="0"/>
    </dxf>
    <dxf>
      <protection locked="1" hidden="0"/>
    </dxf>
    <dxf>
      <protection locked="1" hidden="0"/>
    </dxf>
    <dxf>
      <alignment horizontal="center" vertical="bottom" textRotation="0" wrapText="0" indent="0" justifyLastLine="0" shrinkToFit="0" readingOrder="0"/>
      <protection locked="1" hidden="0"/>
    </dxf>
  </dxfs>
  <tableStyles count="0" defaultTableStyle="TableStyleMedium2" defaultPivotStyle="PivotStyleLight16"/>
  <colors>
    <mruColors>
      <color rgb="FFFFFF99"/>
      <color rgb="FFFFFF66"/>
      <color rgb="FFFFFFCC"/>
      <color rgb="FF0000FF"/>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37A93BB5-22E8-4D72-BD1F-48E6B1268E5B}" name="Table4" displayName="Table4" ref="A4:C8" totalsRowShown="0" headerRowDxfId="19" dataDxfId="18">
  <autoFilter ref="A4:C8" xr:uid="{37A93BB5-22E8-4D72-BD1F-48E6B1268E5B}"/>
  <tableColumns count="3">
    <tableColumn id="1" xr3:uid="{EE939C04-CE3E-49F8-BC91-738859316A1F}" name="Denomination" dataDxfId="17"/>
    <tableColumn id="2" xr3:uid="{2C112054-B97A-4B70-A60F-0ACC8E138356}" name="# of Cards Issued" dataDxfId="16"/>
    <tableColumn id="3" xr3:uid="{38E55AB1-CE30-4427-9562-643E1A486794}" name="Expenditures to Date" dataDxfId="15" dataCellStyle="Currency"/>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A7A47A67-4B5A-4226-AC56-CFD0B169275E}" name="Table5" displayName="Table5" ref="E4:G8" totalsRowShown="0" headerRowDxfId="14" dataDxfId="13">
  <autoFilter ref="E4:G8" xr:uid="{A7A47A67-4B5A-4226-AC56-CFD0B169275E}"/>
  <tableColumns count="3">
    <tableColumn id="1" xr3:uid="{E1923673-5D16-4B95-B1FF-A3D1515C2594}" name="Denomination" dataDxfId="12"/>
    <tableColumn id="2" xr3:uid="{EC897FB9-1426-4C73-881D-034E1C9808D6}" name="# of Cards Issued" dataDxfId="11"/>
    <tableColumn id="3" xr3:uid="{FFD5931F-5821-4250-AFE9-F25E4A528E90}" name="Expenditures to Date" dataDxfId="10" dataCellStyle="Currency"/>
  </tableColumns>
  <tableStyleInfo name="TableStyleMedium3"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662F6C4C-E1C5-4000-9273-82C647AA19AA}" name="Table6" displayName="Table6" ref="A11:H111" totalsRowShown="0" headerRowDxfId="9" dataDxfId="8">
  <autoFilter ref="A11:H111" xr:uid="{662F6C4C-E1C5-4000-9273-82C647AA19AA}"/>
  <tableColumns count="8">
    <tableColumn id="1" xr3:uid="{7E338481-F3D2-44F6-917A-010EE1510895}" name="Issuance Date" dataDxfId="7"/>
    <tableColumn id="2" xr3:uid="{53209B58-0BB1-4B39-8A0A-95343C5FE675}" name="State ID" dataDxfId="6"/>
    <tableColumn id="3" xr3:uid="{52EBAF21-4CCC-4907-8533-1F2DEB9C4A45}" name="First Name" dataDxfId="5"/>
    <tableColumn id="4" xr3:uid="{64573AE5-1B85-49F6-8002-C518E4CA5EE5}" name="Last Name" dataDxfId="4"/>
    <tableColumn id="5" xr3:uid="{E17C61C9-141B-45B9-9582-E66E4F1FD5FB}" name="Gift Card Type" dataDxfId="3"/>
    <tableColumn id="6" xr3:uid="{E65357EE-5088-487B-AEB2-9B2A82763772}" name="Denomination" dataDxfId="2" dataCellStyle="Currency"/>
    <tableColumn id="7" xr3:uid="{AA3469E0-069F-4335-9805-32AE508268B4}" name="Serial Number" dataDxfId="1"/>
    <tableColumn id="8" xr3:uid="{6F7AEFD4-CA26-46D0-921D-2184E588E784}" name="Incentive for:"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7.bin"/><Relationship Id="rId4" Type="http://schemas.openxmlformats.org/officeDocument/2006/relationships/table" Target="../tables/table3.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L46"/>
  <sheetViews>
    <sheetView showGridLines="0" view="pageBreakPreview" topLeftCell="A18" zoomScaleNormal="90" zoomScaleSheetLayoutView="100" workbookViewId="0">
      <selection activeCell="B23" sqref="B23:D23"/>
    </sheetView>
  </sheetViews>
  <sheetFormatPr defaultColWidth="9.140625" defaultRowHeight="12.75" x14ac:dyDescent="0.2"/>
  <cols>
    <col min="1" max="1" width="5.5703125" style="421" customWidth="1"/>
    <col min="2" max="3" width="9.140625" style="394"/>
    <col min="4" max="4" width="12.140625" style="394" customWidth="1"/>
    <col min="5" max="5" width="6" style="394" customWidth="1"/>
    <col min="6" max="6" width="12.140625" style="394" customWidth="1"/>
    <col min="7" max="7" width="12" style="394" customWidth="1"/>
    <col min="8" max="8" width="10.85546875" style="394" customWidth="1"/>
    <col min="9" max="16384" width="9.140625" style="394"/>
  </cols>
  <sheetData>
    <row r="1" spans="1:12" ht="22.5" x14ac:dyDescent="0.3">
      <c r="A1" s="587" t="s">
        <v>231</v>
      </c>
      <c r="B1" s="588"/>
      <c r="C1" s="588"/>
      <c r="D1" s="588"/>
      <c r="E1" s="588"/>
      <c r="F1" s="588"/>
      <c r="G1" s="588"/>
      <c r="H1" s="588"/>
      <c r="I1" s="588"/>
      <c r="J1" s="588"/>
      <c r="K1" s="589"/>
      <c r="L1" s="393"/>
    </row>
    <row r="2" spans="1:12" ht="21" thickBot="1" x14ac:dyDescent="0.35">
      <c r="A2" s="590"/>
      <c r="B2" s="591"/>
      <c r="C2" s="591"/>
      <c r="D2" s="591"/>
      <c r="E2" s="591"/>
      <c r="F2" s="591"/>
      <c r="G2" s="591"/>
      <c r="H2" s="591"/>
      <c r="I2" s="591"/>
      <c r="J2" s="591"/>
      <c r="K2" s="592"/>
      <c r="L2" s="395"/>
    </row>
    <row r="3" spans="1:12" ht="20.25" x14ac:dyDescent="0.3">
      <c r="A3" s="396"/>
      <c r="B3" s="397"/>
      <c r="C3" s="397"/>
      <c r="D3" s="397"/>
      <c r="E3" s="397"/>
      <c r="F3" s="397"/>
      <c r="G3" s="397"/>
      <c r="H3" s="397"/>
      <c r="I3" s="397"/>
      <c r="J3" s="397"/>
      <c r="K3" s="397"/>
      <c r="L3" s="395"/>
    </row>
    <row r="4" spans="1:12" ht="22.5" x14ac:dyDescent="0.2">
      <c r="A4" s="597" t="s">
        <v>122</v>
      </c>
      <c r="B4" s="597"/>
      <c r="C4" s="597"/>
      <c r="D4" s="597"/>
      <c r="E4" s="597"/>
      <c r="F4" s="597"/>
      <c r="G4" s="597"/>
      <c r="H4" s="597"/>
      <c r="I4" s="597"/>
      <c r="J4" s="597"/>
      <c r="K4" s="597"/>
      <c r="L4" s="398"/>
    </row>
    <row r="5" spans="1:12" ht="20.25" x14ac:dyDescent="0.3">
      <c r="A5" s="595" t="s">
        <v>117</v>
      </c>
      <c r="B5" s="595"/>
      <c r="C5" s="595"/>
      <c r="D5" s="595"/>
      <c r="E5" s="595"/>
      <c r="F5" s="595"/>
      <c r="G5" s="595"/>
      <c r="H5" s="595"/>
      <c r="I5" s="595"/>
      <c r="J5" s="595"/>
      <c r="K5" s="595"/>
      <c r="L5" s="395"/>
    </row>
    <row r="6" spans="1:12" ht="15.75" x14ac:dyDescent="0.25">
      <c r="A6" s="399"/>
      <c r="B6" s="400"/>
      <c r="C6" s="400"/>
      <c r="D6" s="400"/>
      <c r="E6" s="401"/>
      <c r="F6" s="401"/>
      <c r="G6" s="401"/>
      <c r="H6" s="401"/>
      <c r="I6" s="401"/>
      <c r="J6" s="401"/>
      <c r="K6" s="401"/>
      <c r="L6" s="402"/>
    </row>
    <row r="7" spans="1:12" ht="18" x14ac:dyDescent="0.25">
      <c r="A7" s="403" t="s">
        <v>184</v>
      </c>
      <c r="B7" s="404" t="s">
        <v>109</v>
      </c>
      <c r="C7" s="405"/>
      <c r="D7" s="405"/>
      <c r="E7" s="405"/>
      <c r="F7" s="405"/>
      <c r="G7" s="405"/>
      <c r="H7" s="405"/>
      <c r="I7" s="405"/>
      <c r="J7" s="405"/>
      <c r="K7" s="405"/>
      <c r="L7" s="406"/>
    </row>
    <row r="8" spans="1:12" ht="15.75" customHeight="1" x14ac:dyDescent="0.25">
      <c r="A8" s="391" t="s">
        <v>171</v>
      </c>
      <c r="B8" s="400" t="s">
        <v>88</v>
      </c>
      <c r="C8" s="401"/>
      <c r="D8" s="401"/>
      <c r="E8" s="401"/>
      <c r="F8" s="401"/>
      <c r="G8" s="401"/>
      <c r="H8" s="401"/>
      <c r="I8" s="401"/>
      <c r="J8" s="401"/>
      <c r="K8" s="401"/>
      <c r="L8" s="402"/>
    </row>
    <row r="9" spans="1:12" ht="15.75" customHeight="1" x14ac:dyDescent="0.25">
      <c r="A9" s="391"/>
      <c r="B9" s="400" t="s">
        <v>222</v>
      </c>
      <c r="C9" s="401"/>
      <c r="D9" s="401"/>
      <c r="E9" s="401"/>
      <c r="F9" s="401"/>
      <c r="G9" s="401"/>
      <c r="H9" s="401"/>
      <c r="I9" s="401"/>
      <c r="J9" s="401"/>
      <c r="K9" s="401"/>
      <c r="L9" s="402"/>
    </row>
    <row r="10" spans="1:12" ht="15.75" customHeight="1" x14ac:dyDescent="0.25">
      <c r="A10" s="391"/>
      <c r="B10" s="400" t="s">
        <v>100</v>
      </c>
      <c r="C10" s="401"/>
      <c r="D10" s="401"/>
      <c r="E10" s="401"/>
      <c r="F10" s="401"/>
      <c r="G10" s="401"/>
      <c r="H10" s="401"/>
      <c r="I10" s="401"/>
      <c r="J10" s="401"/>
      <c r="K10" s="401"/>
      <c r="L10" s="402"/>
    </row>
    <row r="11" spans="1:12" ht="15.75" customHeight="1" x14ac:dyDescent="0.25">
      <c r="A11" s="391" t="s">
        <v>171</v>
      </c>
      <c r="B11" s="400" t="s">
        <v>89</v>
      </c>
      <c r="C11" s="401"/>
      <c r="D11" s="401"/>
      <c r="E11" s="401"/>
      <c r="F11" s="401"/>
      <c r="G11" s="401"/>
      <c r="H11" s="401"/>
      <c r="I11" s="401"/>
      <c r="J11" s="401"/>
      <c r="K11" s="401"/>
      <c r="L11" s="402"/>
    </row>
    <row r="12" spans="1:12" ht="15.75" customHeight="1" x14ac:dyDescent="0.25">
      <c r="A12" s="391" t="s">
        <v>171</v>
      </c>
      <c r="B12" s="593" t="s">
        <v>119</v>
      </c>
      <c r="C12" s="593"/>
      <c r="D12" s="593"/>
      <c r="E12" s="593"/>
      <c r="F12" s="593"/>
      <c r="G12" s="593"/>
      <c r="H12" s="593"/>
      <c r="I12" s="593"/>
      <c r="J12" s="593"/>
      <c r="K12" s="593"/>
      <c r="L12" s="402"/>
    </row>
    <row r="13" spans="1:12" ht="15.75" customHeight="1" x14ac:dyDescent="0.25">
      <c r="A13" s="391" t="s">
        <v>171</v>
      </c>
      <c r="B13" s="400" t="s">
        <v>223</v>
      </c>
      <c r="C13" s="401"/>
      <c r="D13" s="401"/>
      <c r="E13" s="401"/>
      <c r="F13" s="401"/>
      <c r="G13" s="401"/>
      <c r="H13" s="401"/>
      <c r="I13" s="401"/>
      <c r="J13" s="401"/>
      <c r="K13" s="401"/>
      <c r="L13" s="402"/>
    </row>
    <row r="14" spans="1:12" ht="15.75" x14ac:dyDescent="0.25">
      <c r="A14" s="391" t="s">
        <v>171</v>
      </c>
      <c r="B14" s="400" t="s">
        <v>92</v>
      </c>
      <c r="C14" s="401"/>
      <c r="D14" s="401"/>
      <c r="E14" s="401"/>
      <c r="F14" s="401"/>
      <c r="G14" s="401"/>
      <c r="H14" s="401"/>
      <c r="I14" s="401"/>
      <c r="J14" s="401"/>
      <c r="K14" s="401"/>
      <c r="L14" s="402"/>
    </row>
    <row r="15" spans="1:12" ht="15.75" x14ac:dyDescent="0.25">
      <c r="A15" s="391" t="s">
        <v>171</v>
      </c>
      <c r="B15" s="400" t="s">
        <v>120</v>
      </c>
      <c r="C15" s="401"/>
      <c r="D15" s="401"/>
      <c r="E15" s="401"/>
      <c r="F15" s="401"/>
      <c r="G15" s="401"/>
      <c r="H15" s="401"/>
      <c r="I15" s="401"/>
      <c r="J15" s="401"/>
      <c r="K15" s="401"/>
      <c r="L15" s="402"/>
    </row>
    <row r="16" spans="1:12" s="407" customFormat="1" ht="15.75" x14ac:dyDescent="0.25">
      <c r="A16" s="391" t="s">
        <v>171</v>
      </c>
      <c r="B16" s="400" t="s">
        <v>224</v>
      </c>
      <c r="C16" s="401"/>
      <c r="D16" s="400"/>
      <c r="E16" s="401"/>
      <c r="F16" s="401"/>
      <c r="G16" s="401"/>
      <c r="H16" s="401"/>
      <c r="I16" s="401"/>
      <c r="J16" s="401"/>
      <c r="K16" s="401"/>
      <c r="L16" s="402"/>
    </row>
    <row r="17" spans="1:12" ht="15.75" x14ac:dyDescent="0.25">
      <c r="A17" s="391" t="s">
        <v>171</v>
      </c>
      <c r="B17" s="593" t="s">
        <v>225</v>
      </c>
      <c r="C17" s="593"/>
      <c r="D17" s="593"/>
      <c r="E17" s="593"/>
      <c r="F17" s="593"/>
      <c r="G17" s="593"/>
      <c r="H17" s="593"/>
      <c r="I17" s="593"/>
      <c r="J17" s="593"/>
      <c r="K17" s="593"/>
      <c r="L17" s="402"/>
    </row>
    <row r="18" spans="1:12" ht="15.75" x14ac:dyDescent="0.25">
      <c r="A18" s="390"/>
      <c r="B18" s="593" t="s">
        <v>118</v>
      </c>
      <c r="C18" s="596"/>
      <c r="D18" s="596"/>
      <c r="E18" s="596"/>
      <c r="F18" s="596"/>
      <c r="G18" s="596"/>
      <c r="H18" s="596"/>
      <c r="I18" s="596"/>
      <c r="J18" s="596"/>
      <c r="K18" s="596"/>
      <c r="L18" s="402"/>
    </row>
    <row r="19" spans="1:12" ht="15.75" x14ac:dyDescent="0.25">
      <c r="A19" s="408"/>
      <c r="B19" s="409"/>
      <c r="C19" s="409"/>
      <c r="D19" s="409"/>
      <c r="E19" s="401"/>
      <c r="F19" s="401"/>
      <c r="G19" s="401"/>
      <c r="H19" s="401"/>
      <c r="I19" s="401"/>
      <c r="J19" s="401"/>
      <c r="K19" s="401"/>
      <c r="L19" s="402"/>
    </row>
    <row r="20" spans="1:12" ht="18" x14ac:dyDescent="0.25">
      <c r="A20" s="403" t="s">
        <v>185</v>
      </c>
      <c r="B20" s="404" t="s">
        <v>97</v>
      </c>
      <c r="C20" s="405"/>
      <c r="D20" s="410"/>
      <c r="E20" s="411"/>
      <c r="F20" s="411"/>
      <c r="G20" s="411"/>
      <c r="H20" s="411"/>
      <c r="I20" s="411"/>
      <c r="J20" s="411"/>
      <c r="K20" s="411"/>
      <c r="L20" s="412"/>
    </row>
    <row r="21" spans="1:12" s="407" customFormat="1" ht="15.75" x14ac:dyDescent="0.25">
      <c r="A21" s="391" t="s">
        <v>171</v>
      </c>
      <c r="B21" s="400" t="s">
        <v>102</v>
      </c>
      <c r="C21" s="401"/>
      <c r="D21" s="400"/>
      <c r="E21" s="401"/>
      <c r="F21" s="401"/>
      <c r="G21" s="401"/>
      <c r="H21" s="401"/>
      <c r="I21" s="401"/>
      <c r="J21" s="401"/>
      <c r="K21" s="401"/>
      <c r="L21" s="402"/>
    </row>
    <row r="22" spans="1:12" s="407" customFormat="1" ht="15.75" x14ac:dyDescent="0.25">
      <c r="A22" s="391"/>
      <c r="B22" s="400" t="s">
        <v>103</v>
      </c>
      <c r="C22" s="401"/>
      <c r="D22" s="400"/>
      <c r="E22" s="401"/>
      <c r="F22" s="401"/>
      <c r="G22" s="401"/>
      <c r="H22" s="401"/>
      <c r="I22" s="401"/>
      <c r="J22" s="401"/>
      <c r="K22" s="401"/>
      <c r="L22" s="402"/>
    </row>
    <row r="23" spans="1:12" s="407" customFormat="1" ht="15.75" x14ac:dyDescent="0.25">
      <c r="A23" s="391" t="s">
        <v>171</v>
      </c>
      <c r="B23" s="400" t="s">
        <v>226</v>
      </c>
      <c r="C23" s="401"/>
      <c r="D23" s="400"/>
      <c r="E23" s="401"/>
      <c r="F23" s="401"/>
      <c r="G23" s="401"/>
      <c r="H23" s="401"/>
      <c r="I23" s="401"/>
      <c r="J23" s="401"/>
      <c r="K23" s="401"/>
      <c r="L23" s="402"/>
    </row>
    <row r="24" spans="1:12" ht="15.75" x14ac:dyDescent="0.25">
      <c r="A24" s="399"/>
      <c r="B24" s="413"/>
      <c r="C24" s="413"/>
      <c r="D24" s="413"/>
      <c r="E24" s="413"/>
      <c r="F24" s="401"/>
      <c r="G24" s="401"/>
      <c r="H24" s="401"/>
      <c r="I24" s="401"/>
      <c r="J24" s="401"/>
      <c r="K24" s="401"/>
      <c r="L24" s="402"/>
    </row>
    <row r="25" spans="1:12" ht="15.75" customHeight="1" x14ac:dyDescent="0.25">
      <c r="A25" s="403" t="s">
        <v>186</v>
      </c>
      <c r="B25" s="404" t="s">
        <v>90</v>
      </c>
      <c r="C25" s="414"/>
      <c r="D25" s="414"/>
      <c r="E25" s="414"/>
      <c r="F25" s="414"/>
      <c r="G25" s="414"/>
      <c r="H25" s="414"/>
      <c r="I25" s="414"/>
      <c r="J25" s="414"/>
      <c r="K25" s="414"/>
      <c r="L25" s="415"/>
    </row>
    <row r="26" spans="1:12" ht="15.75" x14ac:dyDescent="0.25">
      <c r="A26" s="391" t="s">
        <v>171</v>
      </c>
      <c r="B26" s="593" t="s">
        <v>151</v>
      </c>
      <c r="C26" s="593"/>
      <c r="D26" s="593"/>
      <c r="E26" s="593"/>
      <c r="F26" s="593"/>
      <c r="G26" s="593"/>
      <c r="H26" s="593"/>
      <c r="I26" s="593"/>
      <c r="J26" s="593"/>
      <c r="K26" s="593"/>
      <c r="L26" s="402"/>
    </row>
    <row r="27" spans="1:12" ht="15.75" x14ac:dyDescent="0.25">
      <c r="A27" s="391" t="s">
        <v>171</v>
      </c>
      <c r="B27" s="594" t="s">
        <v>240</v>
      </c>
      <c r="C27" s="594"/>
      <c r="D27" s="594"/>
      <c r="E27" s="594"/>
      <c r="F27" s="594"/>
      <c r="G27" s="594"/>
      <c r="H27" s="594"/>
      <c r="I27" s="594"/>
      <c r="J27" s="594"/>
      <c r="K27" s="594"/>
      <c r="L27" s="402"/>
    </row>
    <row r="28" spans="1:12" ht="15.75" x14ac:dyDescent="0.25">
      <c r="A28" s="399"/>
      <c r="B28" s="413"/>
      <c r="C28" s="413"/>
      <c r="D28" s="413"/>
      <c r="E28" s="413"/>
      <c r="F28" s="401"/>
      <c r="G28" s="401"/>
      <c r="H28" s="401"/>
      <c r="I28" s="401"/>
      <c r="J28" s="401"/>
      <c r="K28" s="401"/>
      <c r="L28" s="402"/>
    </row>
    <row r="29" spans="1:12" ht="15.75" customHeight="1" x14ac:dyDescent="0.25">
      <c r="A29" s="403" t="s">
        <v>187</v>
      </c>
      <c r="B29" s="404" t="s">
        <v>91</v>
      </c>
      <c r="C29" s="414"/>
      <c r="D29" s="414"/>
      <c r="E29" s="414"/>
      <c r="F29" s="414"/>
      <c r="G29" s="414"/>
      <c r="H29" s="414"/>
      <c r="I29" s="414"/>
      <c r="J29" s="414"/>
      <c r="K29" s="414"/>
      <c r="L29" s="415"/>
    </row>
    <row r="30" spans="1:12" ht="15.75" x14ac:dyDescent="0.25">
      <c r="A30" s="391" t="s">
        <v>171</v>
      </c>
      <c r="B30" s="416" t="s">
        <v>98</v>
      </c>
      <c r="C30" s="413"/>
      <c r="D30" s="413"/>
      <c r="E30" s="413"/>
      <c r="F30" s="401"/>
      <c r="G30" s="401"/>
      <c r="H30" s="401"/>
      <c r="I30" s="401"/>
      <c r="J30" s="401"/>
      <c r="K30" s="401"/>
      <c r="L30" s="402"/>
    </row>
    <row r="31" spans="1:12" ht="15.75" x14ac:dyDescent="0.25">
      <c r="A31" s="408"/>
      <c r="B31" s="416" t="s">
        <v>152</v>
      </c>
      <c r="C31" s="416"/>
      <c r="D31" s="416"/>
      <c r="E31" s="416"/>
      <c r="F31" s="401"/>
      <c r="G31" s="401"/>
      <c r="H31" s="401"/>
      <c r="I31" s="401"/>
      <c r="J31" s="401"/>
      <c r="K31" s="401"/>
      <c r="L31" s="402"/>
    </row>
    <row r="32" spans="1:12" ht="15.75" x14ac:dyDescent="0.25">
      <c r="A32" s="399"/>
      <c r="B32" s="413"/>
      <c r="C32" s="413"/>
      <c r="D32" s="413"/>
      <c r="E32" s="413"/>
      <c r="F32" s="401"/>
      <c r="G32" s="401"/>
      <c r="H32" s="401"/>
      <c r="I32" s="401"/>
      <c r="J32" s="401"/>
      <c r="K32" s="401"/>
      <c r="L32" s="402"/>
    </row>
    <row r="33" spans="1:12" ht="15.75" customHeight="1" x14ac:dyDescent="0.25">
      <c r="A33" s="403" t="s">
        <v>188</v>
      </c>
      <c r="B33" s="404" t="s">
        <v>87</v>
      </c>
      <c r="C33" s="414"/>
      <c r="D33" s="414"/>
      <c r="E33" s="414"/>
      <c r="F33" s="414"/>
      <c r="G33" s="414"/>
      <c r="H33" s="414"/>
      <c r="I33" s="414"/>
      <c r="J33" s="414"/>
      <c r="K33" s="414"/>
      <c r="L33" s="415"/>
    </row>
    <row r="34" spans="1:12" ht="15.75" x14ac:dyDescent="0.25">
      <c r="A34" s="391" t="s">
        <v>171</v>
      </c>
      <c r="B34" s="593" t="s">
        <v>153</v>
      </c>
      <c r="C34" s="593"/>
      <c r="D34" s="593"/>
      <c r="E34" s="593"/>
      <c r="F34" s="593"/>
      <c r="G34" s="593"/>
      <c r="H34" s="593"/>
      <c r="I34" s="593"/>
      <c r="J34" s="593"/>
      <c r="K34" s="593"/>
      <c r="L34" s="417"/>
    </row>
    <row r="35" spans="1:12" ht="15.75" x14ac:dyDescent="0.25">
      <c r="A35" s="391" t="s">
        <v>171</v>
      </c>
      <c r="B35" s="593" t="s">
        <v>155</v>
      </c>
      <c r="C35" s="593"/>
      <c r="D35" s="593"/>
      <c r="E35" s="593"/>
      <c r="F35" s="593"/>
      <c r="G35" s="593"/>
      <c r="H35" s="593"/>
      <c r="I35" s="593"/>
      <c r="J35" s="593"/>
      <c r="K35" s="593"/>
      <c r="L35" s="417"/>
    </row>
    <row r="36" spans="1:12" ht="15.75" x14ac:dyDescent="0.25">
      <c r="A36" s="391" t="s">
        <v>171</v>
      </c>
      <c r="B36" s="593" t="s">
        <v>154</v>
      </c>
      <c r="C36" s="593"/>
      <c r="D36" s="593"/>
      <c r="E36" s="593"/>
      <c r="F36" s="593"/>
      <c r="G36" s="593"/>
      <c r="H36" s="593"/>
      <c r="I36" s="593"/>
      <c r="J36" s="593"/>
      <c r="K36" s="593"/>
      <c r="L36" s="417"/>
    </row>
    <row r="37" spans="1:12" ht="15.75" x14ac:dyDescent="0.25">
      <c r="A37" s="391" t="s">
        <v>171</v>
      </c>
      <c r="B37" s="593" t="s">
        <v>179</v>
      </c>
      <c r="C37" s="593"/>
      <c r="D37" s="593"/>
      <c r="E37" s="593"/>
      <c r="F37" s="593"/>
      <c r="G37" s="593"/>
      <c r="H37" s="593"/>
      <c r="I37" s="593"/>
      <c r="J37" s="593"/>
      <c r="K37" s="593"/>
      <c r="L37" s="402"/>
    </row>
    <row r="38" spans="1:12" ht="15.75" x14ac:dyDescent="0.25">
      <c r="A38" s="391" t="s">
        <v>171</v>
      </c>
      <c r="B38" s="593" t="s">
        <v>227</v>
      </c>
      <c r="C38" s="593"/>
      <c r="D38" s="593"/>
      <c r="E38" s="593"/>
      <c r="F38" s="593"/>
      <c r="G38" s="593"/>
      <c r="H38" s="593"/>
      <c r="I38" s="593"/>
      <c r="J38" s="593"/>
      <c r="K38" s="593"/>
      <c r="L38" s="402"/>
    </row>
    <row r="39" spans="1:12" ht="15.75" x14ac:dyDescent="0.25">
      <c r="A39" s="392"/>
      <c r="B39" s="593" t="s">
        <v>228</v>
      </c>
      <c r="C39" s="593"/>
      <c r="D39" s="593"/>
      <c r="E39" s="593"/>
      <c r="F39" s="593"/>
      <c r="G39" s="593"/>
      <c r="H39" s="593"/>
      <c r="I39" s="593"/>
      <c r="J39" s="593"/>
      <c r="K39" s="593"/>
      <c r="L39" s="418"/>
    </row>
    <row r="40" spans="1:12" ht="15.75" x14ac:dyDescent="0.25">
      <c r="A40" s="392"/>
      <c r="B40" s="594" t="s">
        <v>156</v>
      </c>
      <c r="C40" s="594"/>
      <c r="D40" s="594"/>
      <c r="E40" s="594"/>
      <c r="F40" s="594"/>
      <c r="G40" s="594"/>
      <c r="H40" s="594"/>
      <c r="I40" s="594"/>
      <c r="J40" s="594"/>
      <c r="K40" s="594"/>
      <c r="L40" s="418"/>
    </row>
    <row r="41" spans="1:12" ht="15.75" x14ac:dyDescent="0.25">
      <c r="A41" s="391" t="s">
        <v>171</v>
      </c>
      <c r="B41" s="593" t="s">
        <v>229</v>
      </c>
      <c r="C41" s="593"/>
      <c r="D41" s="593"/>
      <c r="E41" s="593"/>
      <c r="F41" s="593"/>
      <c r="G41" s="593"/>
      <c r="H41" s="593"/>
      <c r="I41" s="593"/>
      <c r="J41" s="593"/>
      <c r="K41" s="593"/>
    </row>
    <row r="42" spans="1:12" ht="15.75" customHeight="1" x14ac:dyDescent="0.2">
      <c r="A42" s="419"/>
      <c r="B42" s="420"/>
      <c r="C42" s="420"/>
      <c r="D42" s="420"/>
      <c r="E42" s="420"/>
      <c r="F42" s="420"/>
      <c r="G42" s="420"/>
      <c r="H42" s="420"/>
      <c r="I42" s="420"/>
      <c r="J42" s="420"/>
      <c r="K42" s="420"/>
      <c r="L42" s="415"/>
    </row>
    <row r="43" spans="1:12" ht="18" x14ac:dyDescent="0.25">
      <c r="A43" s="403" t="s">
        <v>189</v>
      </c>
      <c r="B43" s="404" t="s">
        <v>230</v>
      </c>
      <c r="C43" s="414"/>
      <c r="D43" s="414"/>
      <c r="E43" s="414"/>
      <c r="F43" s="414"/>
      <c r="G43" s="414"/>
      <c r="H43" s="414"/>
      <c r="I43" s="414"/>
      <c r="J43" s="414"/>
      <c r="K43" s="414"/>
    </row>
    <row r="45" spans="1:12" ht="18" x14ac:dyDescent="0.25">
      <c r="A45" s="403" t="s">
        <v>237</v>
      </c>
      <c r="B45" s="404" t="s">
        <v>238</v>
      </c>
    </row>
    <row r="46" spans="1:12" ht="49.5" customHeight="1" x14ac:dyDescent="0.25">
      <c r="A46" s="423" t="s">
        <v>171</v>
      </c>
      <c r="B46" s="598" t="s">
        <v>239</v>
      </c>
      <c r="C46" s="598"/>
      <c r="D46" s="598"/>
      <c r="E46" s="598"/>
      <c r="F46" s="598"/>
      <c r="G46" s="598"/>
      <c r="H46" s="598"/>
      <c r="I46" s="598"/>
      <c r="J46" s="598"/>
      <c r="K46" s="598"/>
    </row>
  </sheetData>
  <sheetProtection algorithmName="SHA-512" hashValue="3l/rZ0SWRhr6YtlwKEbgN2YydF2Hg2y/r3+puv4V7lbtlNLx7Dvf4YvT0TUEJ9Fnf2XAXHjjcw/25Q8LOBcOxQ==" saltValue="BLyNXqRbgGdOo4lPBcgcHQ==" spinCount="100000" sheet="1" selectLockedCells="1" selectUnlockedCells="1"/>
  <mergeCells count="17">
    <mergeCell ref="B46:K46"/>
    <mergeCell ref="B41:K41"/>
    <mergeCell ref="B35:K35"/>
    <mergeCell ref="B36:K36"/>
    <mergeCell ref="B37:K37"/>
    <mergeCell ref="B38:K38"/>
    <mergeCell ref="B39:K39"/>
    <mergeCell ref="A1:K2"/>
    <mergeCell ref="B26:K26"/>
    <mergeCell ref="B27:K27"/>
    <mergeCell ref="B34:K34"/>
    <mergeCell ref="B40:K40"/>
    <mergeCell ref="A5:K5"/>
    <mergeCell ref="B12:K12"/>
    <mergeCell ref="B17:K17"/>
    <mergeCell ref="B18:K18"/>
    <mergeCell ref="A4:K4"/>
  </mergeCells>
  <printOptions horizontalCentered="1"/>
  <pageMargins left="0.5" right="0.25" top="0.75" bottom="0.5" header="0" footer="0"/>
  <pageSetup scale="89" orientation="portrait" r:id="rId1"/>
  <headerFooter alignWithMargins="0">
    <oddFooter>&amp;R&amp;D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6" tint="0.39997558519241921"/>
  </sheetPr>
  <dimension ref="A1:AX72"/>
  <sheetViews>
    <sheetView topLeftCell="A46" zoomScale="90" zoomScaleNormal="90" zoomScaleSheetLayoutView="70" workbookViewId="0">
      <selection activeCell="K6" sqref="K6"/>
    </sheetView>
  </sheetViews>
  <sheetFormatPr defaultColWidth="9.140625" defaultRowHeight="15" x14ac:dyDescent="0.25"/>
  <cols>
    <col min="1" max="1" width="6" style="13" customWidth="1"/>
    <col min="2" max="2" width="17.28515625" style="13" customWidth="1"/>
    <col min="3" max="3" width="9.5703125" style="13" customWidth="1"/>
    <col min="4" max="4" width="20.28515625" style="13" customWidth="1"/>
    <col min="5" max="5" width="18.42578125" style="13" customWidth="1"/>
    <col min="6" max="10" width="18.42578125" customWidth="1"/>
    <col min="11" max="11" width="21.7109375" customWidth="1"/>
    <col min="27" max="31" width="12.5703125" customWidth="1"/>
  </cols>
  <sheetData>
    <row r="1" spans="1:30" s="3" customFormat="1" ht="23.25" x14ac:dyDescent="0.35">
      <c r="A1" s="608" t="s">
        <v>83</v>
      </c>
      <c r="B1" s="608"/>
      <c r="C1" s="608"/>
      <c r="D1" s="608"/>
      <c r="E1" s="608"/>
      <c r="F1" s="608"/>
      <c r="G1" s="608"/>
      <c r="H1" s="608"/>
      <c r="I1" s="608"/>
      <c r="J1" s="608"/>
      <c r="K1" s="608"/>
      <c r="AB1" s="501"/>
      <c r="AC1" s="501"/>
      <c r="AD1" s="9"/>
    </row>
    <row r="2" spans="1:30" s="502" customFormat="1" ht="24" thickBot="1" x14ac:dyDescent="0.3">
      <c r="A2" s="609" t="s">
        <v>41</v>
      </c>
      <c r="B2" s="609"/>
      <c r="C2" s="609"/>
      <c r="D2" s="609"/>
      <c r="E2" s="609"/>
      <c r="F2" s="609"/>
      <c r="G2" s="609"/>
      <c r="H2" s="609"/>
      <c r="I2" s="609"/>
      <c r="J2" s="609"/>
      <c r="K2" s="609"/>
      <c r="AB2" s="503"/>
      <c r="AC2" s="503"/>
      <c r="AD2" s="504"/>
    </row>
    <row r="3" spans="1:30" s="290" customFormat="1" x14ac:dyDescent="0.25">
      <c r="A3" s="505"/>
      <c r="B3" s="505"/>
      <c r="C3" s="505"/>
      <c r="D3" s="506"/>
      <c r="E3" s="506"/>
      <c r="F3" s="506"/>
      <c r="G3" s="506"/>
      <c r="H3" s="506"/>
      <c r="I3" s="507"/>
      <c r="J3" s="507"/>
      <c r="K3" s="507"/>
      <c r="AB3" s="508"/>
      <c r="AC3" s="508"/>
      <c r="AD3" s="504"/>
    </row>
    <row r="4" spans="1:30" s="3" customFormat="1" ht="27.75" customHeight="1" x14ac:dyDescent="0.35">
      <c r="A4" s="499"/>
      <c r="B4" s="470" t="s">
        <v>174</v>
      </c>
      <c r="C4" s="613" t="s">
        <v>116</v>
      </c>
      <c r="D4" s="613"/>
      <c r="E4" s="613"/>
      <c r="F4" s="613"/>
      <c r="G4" s="613"/>
      <c r="H4" s="500"/>
      <c r="I4" s="453"/>
      <c r="J4" s="467" t="s">
        <v>80</v>
      </c>
      <c r="K4" s="98" t="s">
        <v>212</v>
      </c>
      <c r="AD4" s="9"/>
    </row>
    <row r="5" spans="1:30" s="16" customFormat="1" ht="27.75" customHeight="1" x14ac:dyDescent="0.35">
      <c r="A5" s="499"/>
      <c r="B5" s="470" t="s">
        <v>175</v>
      </c>
      <c r="C5" s="604" t="s">
        <v>182</v>
      </c>
      <c r="D5" s="604"/>
      <c r="E5" s="492"/>
      <c r="F5" s="497"/>
      <c r="G5" s="498"/>
      <c r="H5" s="494"/>
      <c r="I5" s="494"/>
      <c r="J5" s="467" t="s">
        <v>221</v>
      </c>
      <c r="K5" s="99">
        <v>45566</v>
      </c>
      <c r="AD5" s="8"/>
    </row>
    <row r="6" spans="1:30" s="16" customFormat="1" ht="27.75" customHeight="1" thickBot="1" x14ac:dyDescent="0.4">
      <c r="A6" s="495"/>
      <c r="B6" s="496" t="s">
        <v>176</v>
      </c>
      <c r="C6" s="605" t="s">
        <v>282</v>
      </c>
      <c r="D6" s="605"/>
      <c r="E6" s="492"/>
      <c r="F6" s="493"/>
      <c r="G6" s="494"/>
      <c r="H6" s="494"/>
      <c r="I6" s="494"/>
      <c r="J6" s="467" t="s">
        <v>96</v>
      </c>
      <c r="K6" s="100">
        <v>45596</v>
      </c>
      <c r="AB6" s="491"/>
      <c r="AC6" s="491"/>
      <c r="AD6"/>
    </row>
    <row r="7" spans="1:30" s="17" customFormat="1" ht="18" customHeight="1" thickBot="1" x14ac:dyDescent="0.3">
      <c r="A7" s="614" t="s">
        <v>108</v>
      </c>
      <c r="B7" s="615"/>
      <c r="C7" s="615"/>
      <c r="D7" s="615"/>
      <c r="E7" s="610" t="s">
        <v>216</v>
      </c>
      <c r="F7" s="612"/>
      <c r="G7" s="610" t="s">
        <v>166</v>
      </c>
      <c r="H7" s="611"/>
      <c r="I7" s="611"/>
      <c r="J7" s="611"/>
      <c r="K7" s="612"/>
      <c r="AA7"/>
      <c r="AB7"/>
      <c r="AC7"/>
    </row>
    <row r="8" spans="1:30" s="17" customFormat="1" ht="31.5" x14ac:dyDescent="0.25">
      <c r="A8" s="616"/>
      <c r="B8" s="617"/>
      <c r="C8" s="617"/>
      <c r="D8" s="617"/>
      <c r="E8" s="484" t="s">
        <v>167</v>
      </c>
      <c r="F8" s="485" t="s">
        <v>168</v>
      </c>
      <c r="G8" s="486" t="s">
        <v>167</v>
      </c>
      <c r="H8" s="487" t="s">
        <v>169</v>
      </c>
      <c r="I8" s="488" t="s">
        <v>168</v>
      </c>
      <c r="J8" s="489" t="s">
        <v>219</v>
      </c>
      <c r="K8" s="490" t="s">
        <v>170</v>
      </c>
      <c r="AA8"/>
      <c r="AB8"/>
      <c r="AC8"/>
    </row>
    <row r="9" spans="1:30" ht="18.75" customHeight="1" x14ac:dyDescent="0.25">
      <c r="A9" s="481" t="s">
        <v>123</v>
      </c>
      <c r="B9" s="599" t="s">
        <v>1</v>
      </c>
      <c r="C9" s="600"/>
      <c r="D9" s="600"/>
      <c r="E9" s="90"/>
      <c r="F9" s="91"/>
      <c r="G9" s="92"/>
      <c r="H9" s="93"/>
      <c r="I9" s="284"/>
      <c r="J9" s="91"/>
      <c r="K9" s="260">
        <f>SUM(G9:J9)</f>
        <v>0</v>
      </c>
    </row>
    <row r="10" spans="1:30" ht="18.75" customHeight="1" x14ac:dyDescent="0.25">
      <c r="A10" s="481" t="s">
        <v>124</v>
      </c>
      <c r="B10" s="599" t="s">
        <v>3</v>
      </c>
      <c r="C10" s="600"/>
      <c r="D10" s="600"/>
      <c r="E10" s="90"/>
      <c r="F10" s="91"/>
      <c r="G10" s="92"/>
      <c r="H10" s="93"/>
      <c r="I10" s="284"/>
      <c r="J10" s="91"/>
      <c r="K10" s="261">
        <f>SUM(G10:J10)</f>
        <v>0</v>
      </c>
    </row>
    <row r="11" spans="1:30" ht="18.75" customHeight="1" x14ac:dyDescent="0.25">
      <c r="A11" s="481" t="s">
        <v>125</v>
      </c>
      <c r="B11" s="599" t="s">
        <v>126</v>
      </c>
      <c r="C11" s="600"/>
      <c r="D11" s="600"/>
      <c r="E11" s="90"/>
      <c r="F11" s="91"/>
      <c r="G11" s="92"/>
      <c r="H11" s="93"/>
      <c r="I11" s="284"/>
      <c r="J11" s="91"/>
      <c r="K11" s="261">
        <f t="shared" ref="K11:K28" si="0">SUM(G11:J11)</f>
        <v>0</v>
      </c>
    </row>
    <row r="12" spans="1:30" ht="18.75" customHeight="1" x14ac:dyDescent="0.25">
      <c r="A12" s="481" t="s">
        <v>127</v>
      </c>
      <c r="B12" s="599" t="s">
        <v>8</v>
      </c>
      <c r="C12" s="600"/>
      <c r="D12" s="600"/>
      <c r="E12" s="90"/>
      <c r="F12" s="91"/>
      <c r="G12" s="92"/>
      <c r="H12" s="93"/>
      <c r="I12" s="284"/>
      <c r="J12" s="91"/>
      <c r="K12" s="261">
        <f t="shared" si="0"/>
        <v>0</v>
      </c>
    </row>
    <row r="13" spans="1:30" ht="18.75" customHeight="1" x14ac:dyDescent="0.25">
      <c r="A13" s="481" t="s">
        <v>128</v>
      </c>
      <c r="B13" s="599" t="s">
        <v>10</v>
      </c>
      <c r="C13" s="600"/>
      <c r="D13" s="600"/>
      <c r="E13" s="90"/>
      <c r="F13" s="91"/>
      <c r="G13" s="92"/>
      <c r="H13" s="93"/>
      <c r="I13" s="284"/>
      <c r="J13" s="91"/>
      <c r="K13" s="261">
        <f t="shared" si="0"/>
        <v>0</v>
      </c>
    </row>
    <row r="14" spans="1:30" ht="18.75" customHeight="1" x14ac:dyDescent="0.25">
      <c r="A14" s="481" t="s">
        <v>129</v>
      </c>
      <c r="B14" s="599" t="s">
        <v>12</v>
      </c>
      <c r="C14" s="600"/>
      <c r="D14" s="600"/>
      <c r="E14" s="90"/>
      <c r="F14" s="91"/>
      <c r="G14" s="92"/>
      <c r="H14" s="93"/>
      <c r="I14" s="284"/>
      <c r="J14" s="91"/>
      <c r="K14" s="261">
        <f t="shared" si="0"/>
        <v>0</v>
      </c>
    </row>
    <row r="15" spans="1:30" ht="18.75" customHeight="1" x14ac:dyDescent="0.25">
      <c r="A15" s="481" t="s">
        <v>130</v>
      </c>
      <c r="B15" s="599" t="s">
        <v>13</v>
      </c>
      <c r="C15" s="600"/>
      <c r="D15" s="600"/>
      <c r="E15" s="90"/>
      <c r="F15" s="91"/>
      <c r="G15" s="92"/>
      <c r="H15" s="93"/>
      <c r="I15" s="284"/>
      <c r="J15" s="91"/>
      <c r="K15" s="261">
        <f t="shared" si="0"/>
        <v>0</v>
      </c>
    </row>
    <row r="16" spans="1:30" ht="18.75" customHeight="1" x14ac:dyDescent="0.25">
      <c r="A16" s="481" t="s">
        <v>131</v>
      </c>
      <c r="B16" s="599" t="s">
        <v>19</v>
      </c>
      <c r="C16" s="600"/>
      <c r="D16" s="600"/>
      <c r="E16" s="90"/>
      <c r="F16" s="91"/>
      <c r="G16" s="92"/>
      <c r="H16" s="93"/>
      <c r="I16" s="284"/>
      <c r="J16" s="91"/>
      <c r="K16" s="261">
        <f t="shared" si="0"/>
        <v>0</v>
      </c>
    </row>
    <row r="17" spans="1:11" ht="18.75" customHeight="1" x14ac:dyDescent="0.25">
      <c r="A17" s="481" t="s">
        <v>132</v>
      </c>
      <c r="B17" s="599" t="s">
        <v>30</v>
      </c>
      <c r="C17" s="600"/>
      <c r="D17" s="600"/>
      <c r="E17" s="90"/>
      <c r="F17" s="91"/>
      <c r="G17" s="92"/>
      <c r="H17" s="93"/>
      <c r="I17" s="284"/>
      <c r="J17" s="91"/>
      <c r="K17" s="261">
        <f t="shared" si="0"/>
        <v>0</v>
      </c>
    </row>
    <row r="18" spans="1:11" ht="18.75" customHeight="1" x14ac:dyDescent="0.25">
      <c r="A18" s="481" t="s">
        <v>133</v>
      </c>
      <c r="B18" s="599" t="s">
        <v>31</v>
      </c>
      <c r="C18" s="600"/>
      <c r="D18" s="600"/>
      <c r="E18" s="90"/>
      <c r="F18" s="91"/>
      <c r="G18" s="92"/>
      <c r="H18" s="93"/>
      <c r="I18" s="284"/>
      <c r="J18" s="91"/>
      <c r="K18" s="261">
        <f t="shared" si="0"/>
        <v>0</v>
      </c>
    </row>
    <row r="19" spans="1:11" ht="18.75" customHeight="1" x14ac:dyDescent="0.25">
      <c r="A19" s="481" t="s">
        <v>134</v>
      </c>
      <c r="B19" s="599" t="s">
        <v>17</v>
      </c>
      <c r="C19" s="600"/>
      <c r="D19" s="600"/>
      <c r="E19" s="90"/>
      <c r="F19" s="91"/>
      <c r="G19" s="92"/>
      <c r="H19" s="93"/>
      <c r="I19" s="284"/>
      <c r="J19" s="91"/>
      <c r="K19" s="261">
        <f t="shared" si="0"/>
        <v>0</v>
      </c>
    </row>
    <row r="20" spans="1:11" ht="18.75" customHeight="1" x14ac:dyDescent="0.25">
      <c r="A20" s="481" t="s">
        <v>135</v>
      </c>
      <c r="B20" s="599" t="s">
        <v>136</v>
      </c>
      <c r="C20" s="600"/>
      <c r="D20" s="600"/>
      <c r="E20" s="90"/>
      <c r="F20" s="91"/>
      <c r="G20" s="92"/>
      <c r="H20" s="93"/>
      <c r="I20" s="284"/>
      <c r="J20" s="91"/>
      <c r="K20" s="261">
        <f t="shared" si="0"/>
        <v>0</v>
      </c>
    </row>
    <row r="21" spans="1:11" ht="18.75" customHeight="1" x14ac:dyDescent="0.25">
      <c r="A21" s="481" t="s">
        <v>137</v>
      </c>
      <c r="B21" s="599" t="s">
        <v>138</v>
      </c>
      <c r="C21" s="600"/>
      <c r="D21" s="600"/>
      <c r="E21" s="90"/>
      <c r="F21" s="91"/>
      <c r="G21" s="92"/>
      <c r="H21" s="93"/>
      <c r="I21" s="284"/>
      <c r="J21" s="91"/>
      <c r="K21" s="261">
        <f t="shared" si="0"/>
        <v>0</v>
      </c>
    </row>
    <row r="22" spans="1:11" ht="18.75" customHeight="1" x14ac:dyDescent="0.25">
      <c r="A22" s="481" t="s">
        <v>139</v>
      </c>
      <c r="B22" s="599" t="s">
        <v>140</v>
      </c>
      <c r="C22" s="600"/>
      <c r="D22" s="600"/>
      <c r="E22" s="90"/>
      <c r="F22" s="91"/>
      <c r="G22" s="92"/>
      <c r="H22" s="93"/>
      <c r="I22" s="284"/>
      <c r="J22" s="91"/>
      <c r="K22" s="261">
        <f t="shared" si="0"/>
        <v>0</v>
      </c>
    </row>
    <row r="23" spans="1:11" ht="18.75" customHeight="1" x14ac:dyDescent="0.25">
      <c r="A23" s="481" t="s">
        <v>141</v>
      </c>
      <c r="B23" s="599" t="s">
        <v>142</v>
      </c>
      <c r="C23" s="600"/>
      <c r="D23" s="600"/>
      <c r="E23" s="90"/>
      <c r="F23" s="91"/>
      <c r="G23" s="92"/>
      <c r="H23" s="93"/>
      <c r="I23" s="284"/>
      <c r="J23" s="91"/>
      <c r="K23" s="261">
        <f t="shared" si="0"/>
        <v>0</v>
      </c>
    </row>
    <row r="24" spans="1:11" ht="18.75" customHeight="1" x14ac:dyDescent="0.25">
      <c r="A24" s="481" t="s">
        <v>143</v>
      </c>
      <c r="B24" s="599" t="s">
        <v>28</v>
      </c>
      <c r="C24" s="600"/>
      <c r="D24" s="600"/>
      <c r="E24" s="90"/>
      <c r="F24" s="91"/>
      <c r="G24" s="92"/>
      <c r="H24" s="93"/>
      <c r="I24" s="284"/>
      <c r="J24" s="91"/>
      <c r="K24" s="261">
        <f t="shared" si="0"/>
        <v>0</v>
      </c>
    </row>
    <row r="25" spans="1:11" ht="18.75" customHeight="1" x14ac:dyDescent="0.25">
      <c r="A25" s="481" t="s">
        <v>144</v>
      </c>
      <c r="B25" s="599" t="s">
        <v>111</v>
      </c>
      <c r="C25" s="600"/>
      <c r="D25" s="600"/>
      <c r="E25" s="90"/>
      <c r="F25" s="91"/>
      <c r="G25" s="92"/>
      <c r="H25" s="93"/>
      <c r="I25" s="284"/>
      <c r="J25" s="91"/>
      <c r="K25" s="261">
        <f t="shared" si="0"/>
        <v>0</v>
      </c>
    </row>
    <row r="26" spans="1:11" ht="18.75" customHeight="1" x14ac:dyDescent="0.25">
      <c r="A26" s="481" t="s">
        <v>145</v>
      </c>
      <c r="B26" s="599" t="s">
        <v>146</v>
      </c>
      <c r="C26" s="600"/>
      <c r="D26" s="600"/>
      <c r="E26" s="90"/>
      <c r="F26" s="91"/>
      <c r="G26" s="92"/>
      <c r="H26" s="93"/>
      <c r="I26" s="284"/>
      <c r="J26" s="91"/>
      <c r="K26" s="261">
        <f t="shared" si="0"/>
        <v>0</v>
      </c>
    </row>
    <row r="27" spans="1:11" ht="18.75" customHeight="1" x14ac:dyDescent="0.25">
      <c r="A27" s="481" t="s">
        <v>147</v>
      </c>
      <c r="B27" s="599" t="s">
        <v>22</v>
      </c>
      <c r="C27" s="600"/>
      <c r="D27" s="600"/>
      <c r="E27" s="90"/>
      <c r="F27" s="91"/>
      <c r="G27" s="92"/>
      <c r="H27" s="93"/>
      <c r="I27" s="284"/>
      <c r="J27" s="91"/>
      <c r="K27" s="261">
        <f t="shared" si="0"/>
        <v>0</v>
      </c>
    </row>
    <row r="28" spans="1:11" ht="18.75" customHeight="1" x14ac:dyDescent="0.25">
      <c r="A28" s="481" t="s">
        <v>148</v>
      </c>
      <c r="B28" s="482" t="s">
        <v>149</v>
      </c>
      <c r="C28" s="483"/>
      <c r="D28" s="249"/>
      <c r="E28" s="90"/>
      <c r="F28" s="91"/>
      <c r="G28" s="92"/>
      <c r="H28" s="93"/>
      <c r="I28" s="284"/>
      <c r="J28" s="91"/>
      <c r="K28" s="261">
        <f t="shared" si="0"/>
        <v>0</v>
      </c>
    </row>
    <row r="29" spans="1:11" ht="18.75" customHeight="1" thickBot="1" x14ac:dyDescent="0.3">
      <c r="A29" s="481" t="s">
        <v>150</v>
      </c>
      <c r="B29" s="607" t="s">
        <v>113</v>
      </c>
      <c r="C29" s="607"/>
      <c r="D29" s="599"/>
      <c r="E29" s="97"/>
      <c r="F29" s="96"/>
      <c r="G29" s="94"/>
      <c r="H29" s="95"/>
      <c r="I29" s="368"/>
      <c r="J29" s="96"/>
      <c r="K29" s="262">
        <f>SUM(G29:J29)</f>
        <v>0</v>
      </c>
    </row>
    <row r="30" spans="1:11" ht="18.75" customHeight="1" x14ac:dyDescent="0.25">
      <c r="A30" s="475"/>
      <c r="B30" s="606"/>
      <c r="C30" s="606"/>
      <c r="D30" s="606"/>
      <c r="E30" s="477"/>
      <c r="F30" s="263"/>
      <c r="G30" s="264"/>
      <c r="H30" s="264"/>
      <c r="I30" s="264"/>
      <c r="J30" s="264"/>
      <c r="K30" s="263"/>
    </row>
    <row r="31" spans="1:11" ht="18.75" customHeight="1" thickBot="1" x14ac:dyDescent="0.3">
      <c r="A31" s="481" t="s">
        <v>241</v>
      </c>
      <c r="B31" s="599" t="s">
        <v>242</v>
      </c>
      <c r="C31" s="600"/>
      <c r="D31" s="600"/>
      <c r="E31" s="511"/>
      <c r="F31" s="91"/>
      <c r="G31" s="510"/>
      <c r="H31" s="510"/>
      <c r="I31" s="284"/>
      <c r="J31" s="509"/>
      <c r="K31" s="262">
        <f>SUM(G31:J31)</f>
        <v>0</v>
      </c>
    </row>
    <row r="32" spans="1:11" ht="18.75" customHeight="1" x14ac:dyDescent="0.25">
      <c r="A32" s="475"/>
      <c r="B32" s="476"/>
      <c r="C32" s="476"/>
      <c r="D32" s="476"/>
      <c r="E32" s="477"/>
      <c r="F32" s="263"/>
      <c r="G32" s="264"/>
      <c r="H32" s="264"/>
      <c r="I32" s="264"/>
      <c r="J32" s="264"/>
      <c r="K32" s="263"/>
    </row>
    <row r="33" spans="1:50" s="5" customFormat="1" ht="16.5" thickBot="1" x14ac:dyDescent="0.3">
      <c r="B33" s="265"/>
      <c r="C33" s="266"/>
      <c r="D33" s="267" t="s">
        <v>160</v>
      </c>
      <c r="E33" s="268">
        <f t="shared" ref="E33:K33" si="1">SUM(E9:E30)</f>
        <v>0</v>
      </c>
      <c r="F33" s="269">
        <f t="shared" si="1"/>
        <v>0</v>
      </c>
      <c r="G33" s="269">
        <f t="shared" si="1"/>
        <v>0</v>
      </c>
      <c r="H33" s="269">
        <f t="shared" si="1"/>
        <v>0</v>
      </c>
      <c r="I33" s="269">
        <f>SUM(I9:I30)</f>
        <v>0</v>
      </c>
      <c r="J33" s="269">
        <f>SUM(J9:J30)</f>
        <v>0</v>
      </c>
      <c r="K33" s="269">
        <f t="shared" si="1"/>
        <v>0</v>
      </c>
      <c r="AB33" s="478"/>
      <c r="AC33" s="478"/>
    </row>
    <row r="34" spans="1:50" s="5" customFormat="1" ht="16.5" thickTop="1" x14ac:dyDescent="0.25">
      <c r="A34" s="270"/>
      <c r="B34" s="265"/>
      <c r="C34" s="266"/>
      <c r="D34" s="266"/>
      <c r="E34" s="271"/>
      <c r="F34" s="271"/>
      <c r="G34" s="271"/>
      <c r="H34" s="271"/>
      <c r="I34" s="271"/>
      <c r="J34" s="271"/>
      <c r="K34" s="272"/>
      <c r="AB34" s="478"/>
      <c r="AC34" s="478"/>
    </row>
    <row r="35" spans="1:50" s="8" customFormat="1" ht="15.75" x14ac:dyDescent="0.25">
      <c r="A35" s="479"/>
      <c r="B35" s="480" t="s">
        <v>178</v>
      </c>
      <c r="C35" s="480"/>
      <c r="D35" s="480"/>
      <c r="E35" s="273"/>
      <c r="F35" s="273"/>
      <c r="G35" s="274"/>
      <c r="H35" s="274"/>
      <c r="I35" s="274"/>
      <c r="J35" s="274"/>
      <c r="K35" s="275"/>
      <c r="AB35" s="466"/>
      <c r="AC35" s="466"/>
    </row>
    <row r="36" spans="1:50" s="9" customFormat="1" ht="18.75" x14ac:dyDescent="0.3">
      <c r="A36" s="621"/>
      <c r="B36" s="622"/>
      <c r="C36" s="622"/>
      <c r="D36" s="622"/>
      <c r="E36" s="622"/>
      <c r="F36" s="622"/>
      <c r="G36" s="104">
        <v>0</v>
      </c>
      <c r="H36" s="104">
        <v>0</v>
      </c>
      <c r="I36" s="104">
        <v>0</v>
      </c>
      <c r="J36" s="104">
        <v>0</v>
      </c>
      <c r="K36" s="276">
        <f>SUM(G36:J36)</f>
        <v>0</v>
      </c>
      <c r="AB36" s="11"/>
      <c r="AC36" s="11"/>
    </row>
    <row r="37" spans="1:50" s="9" customFormat="1" ht="18.75" x14ac:dyDescent="0.3">
      <c r="A37" s="621"/>
      <c r="B37" s="622"/>
      <c r="C37" s="622"/>
      <c r="D37" s="622"/>
      <c r="E37" s="622"/>
      <c r="F37" s="622"/>
      <c r="G37" s="277"/>
      <c r="H37" s="277"/>
      <c r="I37" s="277"/>
      <c r="J37" s="277"/>
      <c r="K37" s="276"/>
      <c r="AB37" s="11"/>
      <c r="AC37" s="11"/>
    </row>
    <row r="38" spans="1:50" s="9" customFormat="1" ht="18.75" x14ac:dyDescent="0.3">
      <c r="A38" s="621"/>
      <c r="B38" s="622"/>
      <c r="C38" s="622"/>
      <c r="D38" s="622"/>
      <c r="E38" s="622"/>
      <c r="F38" s="622"/>
      <c r="G38" s="277"/>
      <c r="H38" s="277"/>
      <c r="I38" s="277"/>
      <c r="J38" s="277"/>
      <c r="K38" s="276"/>
      <c r="AB38" s="11"/>
      <c r="AC38" s="11"/>
    </row>
    <row r="39" spans="1:50" s="8" customFormat="1" ht="18" x14ac:dyDescent="0.25">
      <c r="A39" s="621"/>
      <c r="B39" s="622"/>
      <c r="C39" s="622"/>
      <c r="D39" s="622"/>
      <c r="E39" s="622"/>
      <c r="F39" s="622"/>
      <c r="G39" s="463" t="s">
        <v>104</v>
      </c>
      <c r="H39" s="468"/>
      <c r="I39" s="434"/>
      <c r="J39" s="465" t="s">
        <v>105</v>
      </c>
      <c r="K39" s="474">
        <f>SUM('EXP Summary'!G34:I34)</f>
        <v>0</v>
      </c>
      <c r="AC39" s="466"/>
      <c r="AD39" s="466"/>
    </row>
    <row r="40" spans="1:50" s="8" customFormat="1" ht="18" x14ac:dyDescent="0.25">
      <c r="A40" s="621"/>
      <c r="B40" s="622"/>
      <c r="C40" s="622"/>
      <c r="D40" s="622"/>
      <c r="E40" s="622"/>
      <c r="F40" s="622"/>
      <c r="G40" s="463" t="s">
        <v>104</v>
      </c>
      <c r="H40" s="468"/>
      <c r="I40" s="264"/>
      <c r="J40" s="465" t="s">
        <v>177</v>
      </c>
      <c r="K40" s="253"/>
      <c r="AC40" s="466"/>
      <c r="AD40" s="466"/>
    </row>
    <row r="41" spans="1:50" s="8" customFormat="1" ht="18" x14ac:dyDescent="0.25">
      <c r="A41" s="621"/>
      <c r="B41" s="622"/>
      <c r="C41" s="622"/>
      <c r="D41" s="622"/>
      <c r="E41" s="622"/>
      <c r="F41" s="622"/>
      <c r="G41" s="463" t="s">
        <v>106</v>
      </c>
      <c r="H41" s="464"/>
      <c r="I41" s="264"/>
      <c r="J41" s="465" t="s">
        <v>121</v>
      </c>
      <c r="K41" s="278">
        <f>+Accrual!H33</f>
        <v>0</v>
      </c>
      <c r="AC41" s="466"/>
      <c r="AD41" s="466"/>
    </row>
    <row r="42" spans="1:50" s="8" customFormat="1" ht="18" x14ac:dyDescent="0.25">
      <c r="A42" s="621"/>
      <c r="B42" s="622"/>
      <c r="C42" s="622"/>
      <c r="D42" s="622"/>
      <c r="E42" s="622"/>
      <c r="F42" s="622"/>
      <c r="G42" s="467"/>
      <c r="H42" s="468"/>
      <c r="I42" s="468"/>
      <c r="J42" s="468"/>
      <c r="K42" s="469"/>
      <c r="AC42" s="466"/>
      <c r="AD42" s="466"/>
    </row>
    <row r="43" spans="1:50" s="8" customFormat="1" ht="21" thickBot="1" x14ac:dyDescent="0.35">
      <c r="A43" s="621"/>
      <c r="B43" s="622"/>
      <c r="C43" s="622"/>
      <c r="D43" s="622"/>
      <c r="E43" s="622"/>
      <c r="F43" s="622"/>
      <c r="G43" s="470"/>
      <c r="I43" s="471" t="s">
        <v>42</v>
      </c>
      <c r="J43" s="471"/>
      <c r="K43" s="279">
        <f>SUM(K33:K36)-K39-K40+IF(K41&gt;0,+K41,K41*-1)</f>
        <v>0</v>
      </c>
      <c r="AC43" s="466"/>
      <c r="AD43" s="466"/>
    </row>
    <row r="44" spans="1:50" s="8" customFormat="1" ht="16.5" thickTop="1" x14ac:dyDescent="0.25">
      <c r="A44" s="623"/>
      <c r="B44" s="624"/>
      <c r="C44" s="624"/>
      <c r="D44" s="624"/>
      <c r="E44" s="624"/>
      <c r="F44" s="624"/>
      <c r="G44" s="472"/>
      <c r="H44" s="472"/>
      <c r="I44" s="472"/>
      <c r="J44" s="472"/>
      <c r="K44" s="473"/>
      <c r="AC44" s="466"/>
      <c r="AD44" s="466"/>
    </row>
    <row r="45" spans="1:50" s="9" customFormat="1" ht="18.75" x14ac:dyDescent="0.3">
      <c r="A45" s="453" t="s">
        <v>161</v>
      </c>
      <c r="B45" s="454"/>
      <c r="C45" s="455"/>
      <c r="D45" s="455"/>
      <c r="E45" s="455"/>
      <c r="F45" s="455"/>
      <c r="G45" s="280"/>
      <c r="H45" s="455"/>
      <c r="I45" s="455"/>
      <c r="J45" s="455"/>
      <c r="K45" s="455"/>
      <c r="AC45" s="11"/>
      <c r="AD45" s="11"/>
    </row>
    <row r="46" spans="1:50" s="9" customFormat="1" ht="18.75" x14ac:dyDescent="0.3">
      <c r="A46" s="456" t="s">
        <v>171</v>
      </c>
      <c r="B46" s="457" t="s">
        <v>157</v>
      </c>
      <c r="C46" s="455"/>
      <c r="D46" s="455"/>
      <c r="E46" s="455"/>
      <c r="F46" s="455"/>
      <c r="G46" s="280"/>
      <c r="H46" s="455"/>
      <c r="I46" s="455"/>
      <c r="J46" s="455"/>
      <c r="K46" s="455"/>
      <c r="AA46" s="10"/>
      <c r="AB46" s="10"/>
      <c r="AC46" s="10"/>
      <c r="AD46" s="10"/>
      <c r="AE46" s="10"/>
      <c r="AF46" s="10"/>
      <c r="AG46" s="10"/>
      <c r="AH46" s="10"/>
      <c r="AI46" s="10"/>
      <c r="AJ46" s="10"/>
      <c r="AK46" s="10"/>
      <c r="AL46" s="10"/>
      <c r="AM46" s="10"/>
      <c r="AN46" s="10"/>
      <c r="AO46" s="10"/>
      <c r="AP46" s="10"/>
      <c r="AQ46" s="458"/>
      <c r="AR46" s="458"/>
      <c r="AS46" s="458"/>
      <c r="AT46" s="458"/>
      <c r="AU46" s="458"/>
      <c r="AV46" s="458"/>
      <c r="AW46" s="458"/>
      <c r="AX46" s="458"/>
    </row>
    <row r="47" spans="1:50" s="11" customFormat="1" ht="18.75" x14ac:dyDescent="0.3">
      <c r="A47" s="456" t="s">
        <v>171</v>
      </c>
      <c r="B47" s="457" t="s">
        <v>158</v>
      </c>
      <c r="C47" s="459"/>
      <c r="D47" s="459"/>
      <c r="E47" s="459"/>
      <c r="F47" s="459"/>
      <c r="G47" s="459"/>
      <c r="H47" s="459"/>
      <c r="I47" s="459"/>
      <c r="J47" s="459"/>
      <c r="K47" s="459"/>
    </row>
    <row r="48" spans="1:50" s="11" customFormat="1" ht="18.75" x14ac:dyDescent="0.3">
      <c r="A48" s="456" t="s">
        <v>171</v>
      </c>
      <c r="B48" s="460" t="s">
        <v>159</v>
      </c>
      <c r="C48" s="459"/>
      <c r="D48" s="459"/>
      <c r="E48" s="459"/>
      <c r="F48" s="459"/>
      <c r="G48" s="459"/>
      <c r="H48" s="459"/>
      <c r="I48" s="459"/>
      <c r="J48" s="459"/>
      <c r="K48" s="459"/>
    </row>
    <row r="49" spans="1:30" s="12" customFormat="1" ht="15.75" thickBot="1" x14ac:dyDescent="0.3">
      <c r="A49" s="461"/>
      <c r="B49" s="461"/>
      <c r="C49" s="462"/>
      <c r="D49" s="462"/>
      <c r="E49" s="462"/>
      <c r="F49" s="462"/>
      <c r="G49" s="462"/>
      <c r="H49" s="462"/>
      <c r="I49" s="462"/>
      <c r="J49" s="462"/>
      <c r="K49" s="462"/>
    </row>
    <row r="50" spans="1:30" s="12" customFormat="1" x14ac:dyDescent="0.25">
      <c r="A50" s="628" t="s">
        <v>215</v>
      </c>
      <c r="B50" s="629"/>
      <c r="C50" s="629"/>
      <c r="D50" s="629"/>
      <c r="E50" s="629"/>
      <c r="F50" s="629"/>
      <c r="G50" s="629"/>
      <c r="H50" s="629"/>
      <c r="I50" s="629"/>
      <c r="J50" s="629"/>
      <c r="K50" s="630"/>
    </row>
    <row r="51" spans="1:30" s="12" customFormat="1" ht="24" customHeight="1" x14ac:dyDescent="0.25">
      <c r="A51" s="631"/>
      <c r="B51" s="632"/>
      <c r="C51" s="632"/>
      <c r="D51" s="632"/>
      <c r="E51" s="632"/>
      <c r="F51" s="632"/>
      <c r="G51" s="632"/>
      <c r="H51" s="632"/>
      <c r="I51" s="632"/>
      <c r="J51" s="632"/>
      <c r="K51" s="633"/>
      <c r="AC51" s="14"/>
      <c r="AD51" s="14"/>
    </row>
    <row r="52" spans="1:30" ht="21.75" customHeight="1" x14ac:dyDescent="0.25">
      <c r="A52" s="631"/>
      <c r="B52" s="632"/>
      <c r="C52" s="632"/>
      <c r="D52" s="632"/>
      <c r="E52" s="632"/>
      <c r="F52" s="632"/>
      <c r="G52" s="632"/>
      <c r="H52" s="632"/>
      <c r="I52" s="632"/>
      <c r="J52" s="632"/>
      <c r="K52" s="633"/>
      <c r="AC52" s="14"/>
      <c r="AD52" s="14"/>
    </row>
    <row r="53" spans="1:30" s="14" customFormat="1" x14ac:dyDescent="0.25">
      <c r="A53" s="634"/>
      <c r="B53" s="635"/>
      <c r="C53" s="635"/>
      <c r="D53" s="635"/>
      <c r="E53" s="635"/>
      <c r="F53" s="635"/>
      <c r="G53" s="635"/>
      <c r="H53" s="635"/>
      <c r="I53" s="635"/>
      <c r="J53" s="635"/>
      <c r="K53" s="636"/>
    </row>
    <row r="54" spans="1:30" s="14" customFormat="1" ht="15.75" x14ac:dyDescent="0.25">
      <c r="A54" s="449" t="s">
        <v>36</v>
      </c>
      <c r="B54" s="450"/>
      <c r="C54" s="450"/>
      <c r="D54" s="450"/>
      <c r="E54" s="450"/>
      <c r="F54" s="450"/>
      <c r="G54" s="451"/>
      <c r="H54" s="620" t="s">
        <v>164</v>
      </c>
      <c r="I54" s="620"/>
      <c r="J54" s="637" t="s">
        <v>165</v>
      </c>
      <c r="K54" s="638"/>
    </row>
    <row r="55" spans="1:30" s="14" customFormat="1" ht="15.75" x14ac:dyDescent="0.25">
      <c r="A55" s="105"/>
      <c r="B55" s="101"/>
      <c r="C55" s="101"/>
      <c r="D55" s="101"/>
      <c r="E55" s="101"/>
      <c r="F55" s="101"/>
      <c r="G55" s="447"/>
      <c r="H55" s="618" t="s">
        <v>213</v>
      </c>
      <c r="I55" s="619"/>
      <c r="J55" s="639">
        <v>43322</v>
      </c>
      <c r="K55" s="640"/>
      <c r="AA55"/>
      <c r="AB55"/>
    </row>
    <row r="56" spans="1:30" s="14" customFormat="1" ht="15.75" x14ac:dyDescent="0.25">
      <c r="A56" s="106"/>
      <c r="B56" s="102" t="s">
        <v>172</v>
      </c>
      <c r="C56" s="102"/>
      <c r="D56" s="102"/>
      <c r="E56" s="102"/>
      <c r="F56" s="102"/>
      <c r="G56" s="452" t="s">
        <v>163</v>
      </c>
      <c r="H56" s="625"/>
      <c r="I56" s="626"/>
      <c r="J56" s="626"/>
      <c r="K56" s="627"/>
      <c r="AA56"/>
      <c r="AB56"/>
    </row>
    <row r="57" spans="1:30" s="14" customFormat="1" ht="15.75" x14ac:dyDescent="0.25">
      <c r="A57" s="449" t="s">
        <v>37</v>
      </c>
      <c r="B57" s="450"/>
      <c r="C57" s="450"/>
      <c r="D57" s="450"/>
      <c r="E57" s="450"/>
      <c r="F57" s="450"/>
      <c r="G57" s="451"/>
      <c r="H57" s="620" t="s">
        <v>164</v>
      </c>
      <c r="I57" s="620"/>
      <c r="J57" s="637" t="s">
        <v>165</v>
      </c>
      <c r="K57" s="638"/>
      <c r="AA57"/>
      <c r="AB57"/>
    </row>
    <row r="58" spans="1:30" s="14" customFormat="1" ht="15.75" x14ac:dyDescent="0.25">
      <c r="A58" s="105"/>
      <c r="B58" s="101"/>
      <c r="C58" s="101"/>
      <c r="D58" s="101"/>
      <c r="E58" s="101"/>
      <c r="F58" s="101"/>
      <c r="G58" s="447"/>
      <c r="H58" s="618" t="s">
        <v>214</v>
      </c>
      <c r="I58" s="619"/>
      <c r="J58" s="639">
        <v>43322</v>
      </c>
      <c r="K58" s="640"/>
      <c r="AB58"/>
      <c r="AC58"/>
    </row>
    <row r="59" spans="1:30" s="87" customFormat="1" ht="16.5" thickBot="1" x14ac:dyDescent="0.3">
      <c r="A59" s="107"/>
      <c r="B59" s="103" t="s">
        <v>173</v>
      </c>
      <c r="C59" s="103"/>
      <c r="D59" s="103"/>
      <c r="E59" s="103"/>
      <c r="F59" s="103"/>
      <c r="G59" s="448" t="s">
        <v>163</v>
      </c>
      <c r="H59" s="601"/>
      <c r="I59" s="602"/>
      <c r="J59" s="602"/>
      <c r="K59" s="603"/>
    </row>
    <row r="60" spans="1:30" s="87" customFormat="1" ht="15.75" x14ac:dyDescent="0.25">
      <c r="A60" s="428"/>
      <c r="B60" s="429"/>
      <c r="C60" s="429"/>
      <c r="D60" s="429"/>
      <c r="E60" s="429"/>
      <c r="F60" s="429"/>
      <c r="G60" s="429"/>
      <c r="H60" s="429"/>
      <c r="I60" s="429"/>
      <c r="J60" s="429"/>
      <c r="K60" s="429"/>
    </row>
    <row r="61" spans="1:30" s="87" customFormat="1" ht="15.75" x14ac:dyDescent="0.25">
      <c r="A61" s="430"/>
      <c r="B61" s="431"/>
      <c r="C61" s="432" t="s">
        <v>162</v>
      </c>
      <c r="D61" s="433" t="s">
        <v>85</v>
      </c>
      <c r="E61" s="433"/>
      <c r="F61" s="430"/>
      <c r="G61" s="433"/>
      <c r="H61" s="433"/>
      <c r="I61" s="433"/>
      <c r="J61" s="433"/>
      <c r="K61" s="433"/>
    </row>
    <row r="62" spans="1:30" s="87" customFormat="1" ht="15.75" x14ac:dyDescent="0.25">
      <c r="A62" s="433"/>
      <c r="B62" s="430"/>
      <c r="C62" s="430"/>
      <c r="D62" s="433" t="s">
        <v>86</v>
      </c>
      <c r="E62" s="433"/>
      <c r="F62" s="430"/>
      <c r="G62" s="433"/>
      <c r="H62" s="433"/>
      <c r="I62" s="433"/>
      <c r="J62" s="433"/>
      <c r="K62" s="433"/>
    </row>
    <row r="63" spans="1:30" ht="15.75" x14ac:dyDescent="0.25">
      <c r="A63" s="434"/>
      <c r="B63" s="434"/>
      <c r="C63" s="434"/>
      <c r="D63" s="434"/>
      <c r="E63" s="434"/>
      <c r="F63" s="434"/>
      <c r="G63" s="434"/>
      <c r="H63" s="434"/>
      <c r="I63" s="434"/>
      <c r="J63" s="434"/>
      <c r="K63" s="434"/>
    </row>
    <row r="64" spans="1:30" ht="15.75" x14ac:dyDescent="0.25">
      <c r="A64" s="435" t="s">
        <v>47</v>
      </c>
      <c r="B64" s="436"/>
      <c r="C64" s="436"/>
      <c r="D64" s="436"/>
      <c r="E64" s="436"/>
      <c r="F64" s="436"/>
      <c r="G64" s="436"/>
      <c r="H64" s="436"/>
      <c r="I64" s="436"/>
      <c r="J64" s="436"/>
      <c r="K64" s="437"/>
    </row>
    <row r="65" spans="1:11" s="441" customFormat="1" x14ac:dyDescent="0.25">
      <c r="A65" s="438"/>
      <c r="B65" s="439"/>
      <c r="C65" s="439"/>
      <c r="D65" s="439"/>
      <c r="E65" s="439"/>
      <c r="F65" s="439"/>
      <c r="G65" s="439"/>
      <c r="H65" s="439"/>
      <c r="I65" s="439"/>
      <c r="J65" s="439"/>
      <c r="K65" s="440"/>
    </row>
    <row r="66" spans="1:11" s="441" customFormat="1" x14ac:dyDescent="0.25">
      <c r="A66" s="438"/>
      <c r="B66" s="439"/>
      <c r="C66" s="439"/>
      <c r="D66" s="439"/>
      <c r="E66" s="439"/>
      <c r="F66" s="439"/>
      <c r="G66" s="439"/>
      <c r="H66" s="439"/>
      <c r="I66" s="439"/>
      <c r="J66" s="439"/>
      <c r="K66" s="440"/>
    </row>
    <row r="67" spans="1:11" x14ac:dyDescent="0.25">
      <c r="A67" s="438" t="s">
        <v>44</v>
      </c>
      <c r="B67" s="439"/>
      <c r="C67" s="439"/>
      <c r="D67" s="439"/>
      <c r="E67" s="439" t="s">
        <v>45</v>
      </c>
      <c r="F67" s="439"/>
      <c r="G67" s="439" t="s">
        <v>57</v>
      </c>
      <c r="H67" s="439"/>
      <c r="I67" s="439"/>
      <c r="J67" s="439"/>
      <c r="K67" s="440" t="s">
        <v>46</v>
      </c>
    </row>
    <row r="68" spans="1:11" ht="15.75" x14ac:dyDescent="0.25">
      <c r="A68" s="216" t="s">
        <v>115</v>
      </c>
      <c r="B68" s="218"/>
      <c r="C68" s="218"/>
      <c r="D68" s="218"/>
      <c r="E68" s="218" t="s">
        <v>34</v>
      </c>
      <c r="F68" s="218"/>
      <c r="G68" s="218" t="s">
        <v>43</v>
      </c>
      <c r="H68" s="218"/>
      <c r="I68" s="442"/>
      <c r="J68" s="442"/>
      <c r="K68" s="443" t="s">
        <v>34</v>
      </c>
    </row>
    <row r="69" spans="1:11" x14ac:dyDescent="0.25">
      <c r="A69" s="444"/>
      <c r="B69" s="445"/>
      <c r="C69" s="445"/>
      <c r="D69" s="445"/>
      <c r="E69" s="445"/>
      <c r="F69" s="445"/>
      <c r="G69" s="445"/>
      <c r="H69" s="445"/>
      <c r="I69" s="445"/>
      <c r="J69" s="445"/>
      <c r="K69" s="446"/>
    </row>
    <row r="70" spans="1:11" x14ac:dyDescent="0.25">
      <c r="A70"/>
      <c r="B70"/>
      <c r="C70"/>
      <c r="D70"/>
      <c r="E70"/>
    </row>
    <row r="71" spans="1:11" x14ac:dyDescent="0.25">
      <c r="A71"/>
      <c r="B71"/>
      <c r="C71"/>
      <c r="D71"/>
      <c r="E71"/>
    </row>
    <row r="72" spans="1:11" x14ac:dyDescent="0.25">
      <c r="A72"/>
      <c r="B72"/>
      <c r="C72"/>
      <c r="D72"/>
      <c r="E72"/>
    </row>
  </sheetData>
  <sheetProtection algorithmName="SHA-512" hashValue="ZuQOepJNOmuZOzEX+i9VTiia4nrOjK5ByQNVD4qGpugWWNP4BjhS+sOAjK37iJxKOMpntECkAozzzrMRNB5ftQ==" saltValue="UXe5HjyO8fiKT/yFvi1reg==" spinCount="100000" sheet="1" objects="1" scenarios="1"/>
  <mergeCells count="42">
    <mergeCell ref="H55:I55"/>
    <mergeCell ref="H54:I54"/>
    <mergeCell ref="H58:I58"/>
    <mergeCell ref="H57:I57"/>
    <mergeCell ref="A36:F44"/>
    <mergeCell ref="H56:K56"/>
    <mergeCell ref="A50:K53"/>
    <mergeCell ref="J54:K54"/>
    <mergeCell ref="J57:K57"/>
    <mergeCell ref="J55:K55"/>
    <mergeCell ref="J58:K58"/>
    <mergeCell ref="B19:D19"/>
    <mergeCell ref="A1:K1"/>
    <mergeCell ref="A2:K2"/>
    <mergeCell ref="B17:D17"/>
    <mergeCell ref="B18:D18"/>
    <mergeCell ref="G7:K7"/>
    <mergeCell ref="E7:F7"/>
    <mergeCell ref="B13:D13"/>
    <mergeCell ref="B14:D14"/>
    <mergeCell ref="B10:D10"/>
    <mergeCell ref="B15:D15"/>
    <mergeCell ref="B16:D16"/>
    <mergeCell ref="B9:D9"/>
    <mergeCell ref="C4:G4"/>
    <mergeCell ref="A7:D8"/>
    <mergeCell ref="B31:D31"/>
    <mergeCell ref="H59:K59"/>
    <mergeCell ref="C5:D5"/>
    <mergeCell ref="C6:D6"/>
    <mergeCell ref="B11:D11"/>
    <mergeCell ref="B12:D12"/>
    <mergeCell ref="B30:D30"/>
    <mergeCell ref="B20:D20"/>
    <mergeCell ref="B22:D22"/>
    <mergeCell ref="B21:D21"/>
    <mergeCell ref="B23:D23"/>
    <mergeCell ref="B24:D24"/>
    <mergeCell ref="B25:D25"/>
    <mergeCell ref="B26:D26"/>
    <mergeCell ref="B27:D27"/>
    <mergeCell ref="B29:D29"/>
  </mergeCells>
  <printOptions horizontalCentered="1"/>
  <pageMargins left="0.2" right="0.2" top="0.5" bottom="0.25" header="0" footer="0"/>
  <pageSetup scale="54" orientation="portrait" r:id="rId1"/>
  <headerFooter>
    <oddFooter xml:space="preserve">&amp;L&amp;8&amp;D - &amp;A&amp;R&amp;8Pg. 1
</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theme="6" tint="0.39997558519241921"/>
  </sheetPr>
  <dimension ref="A1:BK41"/>
  <sheetViews>
    <sheetView view="pageBreakPreview" zoomScale="80" zoomScaleNormal="90" zoomScaleSheetLayoutView="80" workbookViewId="0">
      <pane xSplit="11" topLeftCell="L1" activePane="topRight" state="frozen"/>
      <selection activeCell="B23" sqref="B23:D23"/>
      <selection pane="topRight" activeCell="L7" sqref="L7:O7"/>
    </sheetView>
  </sheetViews>
  <sheetFormatPr defaultColWidth="9.140625" defaultRowHeight="15" x14ac:dyDescent="0.25"/>
  <cols>
    <col min="1" max="1" width="5" style="518" customWidth="1"/>
    <col min="2" max="2" width="18.42578125" style="13" customWidth="1"/>
    <col min="3" max="3" width="13.28515625" style="13" customWidth="1"/>
    <col min="4" max="4" width="11.28515625" style="13" customWidth="1"/>
    <col min="5" max="6" width="15" style="13" customWidth="1"/>
    <col min="7" max="11" width="15" customWidth="1"/>
    <col min="12" max="59" width="14.28515625" style="20" customWidth="1"/>
    <col min="60" max="63" width="14.28515625" style="20" hidden="1" customWidth="1"/>
  </cols>
  <sheetData>
    <row r="1" spans="1:63" s="16" customFormat="1" ht="23.25" x14ac:dyDescent="0.35">
      <c r="A1" s="653" t="s">
        <v>83</v>
      </c>
      <c r="B1" s="653"/>
      <c r="C1" s="653"/>
      <c r="D1" s="653"/>
      <c r="E1" s="653"/>
      <c r="F1" s="653"/>
      <c r="G1" s="653"/>
      <c r="H1" s="653"/>
      <c r="I1" s="653"/>
      <c r="J1" s="653"/>
      <c r="K1" s="653"/>
      <c r="L1" s="42"/>
      <c r="M1" s="42"/>
      <c r="N1" s="43"/>
      <c r="O1" s="43"/>
      <c r="P1" s="43"/>
      <c r="Q1" s="43"/>
      <c r="R1" s="20"/>
      <c r="S1" s="20"/>
      <c r="T1" s="20"/>
      <c r="U1" s="44"/>
      <c r="V1" s="44"/>
      <c r="W1" s="44"/>
      <c r="X1" s="44"/>
      <c r="Y1" s="44"/>
      <c r="Z1" s="44"/>
      <c r="AA1" s="44"/>
      <c r="AB1" s="44"/>
      <c r="AC1" s="44"/>
      <c r="AD1" s="44"/>
      <c r="AE1" s="44"/>
      <c r="AF1" s="44"/>
      <c r="AG1" s="44"/>
      <c r="AH1" s="44"/>
      <c r="AI1" s="44"/>
      <c r="AJ1" s="44"/>
      <c r="AK1" s="44"/>
      <c r="AL1" s="44"/>
      <c r="AM1" s="44"/>
      <c r="AN1" s="44"/>
      <c r="AO1" s="44"/>
      <c r="AP1" s="44"/>
      <c r="AQ1" s="44"/>
      <c r="AR1" s="44"/>
      <c r="AS1" s="44"/>
      <c r="AT1" s="44"/>
      <c r="AU1" s="44"/>
      <c r="AV1" s="44"/>
      <c r="AW1" s="44"/>
      <c r="AX1" s="44"/>
      <c r="AY1" s="44"/>
      <c r="AZ1" s="44"/>
      <c r="BA1" s="44"/>
      <c r="BB1" s="44"/>
      <c r="BC1" s="44"/>
      <c r="BD1" s="44"/>
      <c r="BE1" s="44"/>
      <c r="BF1" s="44"/>
      <c r="BG1" s="44"/>
      <c r="BH1" s="44"/>
      <c r="BI1" s="44"/>
      <c r="BJ1" s="44"/>
      <c r="BK1" s="44"/>
    </row>
    <row r="2" spans="1:63" s="16" customFormat="1" ht="24" thickBot="1" x14ac:dyDescent="0.35">
      <c r="A2" s="654" t="s">
        <v>101</v>
      </c>
      <c r="B2" s="654"/>
      <c r="C2" s="654"/>
      <c r="D2" s="654"/>
      <c r="E2" s="654"/>
      <c r="F2" s="654"/>
      <c r="G2" s="654"/>
      <c r="H2" s="654"/>
      <c r="I2" s="654"/>
      <c r="J2" s="654"/>
      <c r="K2" s="654"/>
      <c r="L2" s="45"/>
      <c r="M2" s="45"/>
      <c r="N2" s="46"/>
      <c r="O2" s="46"/>
      <c r="P2" s="43"/>
      <c r="Q2" s="43"/>
      <c r="R2" s="20"/>
      <c r="S2" s="20"/>
      <c r="T2" s="20"/>
      <c r="U2" s="44"/>
      <c r="V2" s="44"/>
      <c r="W2" s="44"/>
      <c r="X2" s="44"/>
      <c r="Y2" s="44"/>
      <c r="Z2" s="44"/>
      <c r="AA2" s="44"/>
      <c r="AB2" s="44"/>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row>
    <row r="3" spans="1:63" s="17" customFormat="1" x14ac:dyDescent="0.25">
      <c r="A3" s="518"/>
      <c r="D3" s="535"/>
      <c r="E3" s="535"/>
      <c r="F3" s="535"/>
      <c r="G3" s="535"/>
      <c r="L3" s="47"/>
      <c r="M3" s="47"/>
      <c r="N3" s="48"/>
      <c r="O3" s="48"/>
      <c r="P3" s="49"/>
      <c r="Q3" s="49"/>
      <c r="R3" s="20"/>
      <c r="S3" s="20"/>
      <c r="T3" s="20"/>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row>
    <row r="4" spans="1:63" s="3" customFormat="1" ht="23.25" customHeight="1" x14ac:dyDescent="0.3">
      <c r="B4" s="19" t="s">
        <v>174</v>
      </c>
      <c r="C4" s="655" t="str">
        <f>+Invoice!C4</f>
        <v>Ajax Corp</v>
      </c>
      <c r="D4" s="655"/>
      <c r="E4" s="655"/>
      <c r="F4" s="655"/>
      <c r="G4" s="18"/>
      <c r="H4" s="18"/>
      <c r="I4" s="536"/>
      <c r="J4" s="536"/>
      <c r="K4" s="18"/>
      <c r="L4" s="50"/>
      <c r="M4" s="50"/>
      <c r="N4" s="50"/>
      <c r="O4" s="50"/>
      <c r="P4" s="50"/>
      <c r="Q4" s="50"/>
      <c r="R4" s="42"/>
      <c r="S4" s="42"/>
      <c r="T4" s="42"/>
      <c r="U4" s="51"/>
      <c r="V4" s="51"/>
      <c r="W4" s="51"/>
      <c r="X4" s="52"/>
      <c r="Y4" s="52"/>
      <c r="Z4" s="52"/>
      <c r="AA4" s="52"/>
      <c r="AB4" s="52"/>
      <c r="AC4" s="52"/>
      <c r="AD4" s="52"/>
      <c r="AE4" s="52"/>
      <c r="AF4" s="52"/>
      <c r="AG4" s="52"/>
      <c r="AH4" s="52"/>
      <c r="AI4" s="52"/>
      <c r="AJ4" s="52"/>
      <c r="AK4" s="52"/>
      <c r="AL4" s="52"/>
      <c r="AM4" s="52"/>
      <c r="AN4" s="52"/>
      <c r="AO4" s="52"/>
      <c r="AP4" s="52"/>
      <c r="AQ4" s="52"/>
      <c r="AR4" s="52"/>
      <c r="AS4" s="52"/>
      <c r="AT4" s="52"/>
      <c r="AU4" s="52"/>
      <c r="AV4" s="52"/>
      <c r="AW4" s="52"/>
      <c r="AX4" s="52"/>
      <c r="AY4" s="52"/>
      <c r="AZ4" s="52"/>
      <c r="BA4" s="52"/>
      <c r="BB4" s="52"/>
      <c r="BC4" s="52"/>
      <c r="BD4" s="52"/>
      <c r="BE4" s="52"/>
      <c r="BF4" s="52"/>
      <c r="BG4" s="52"/>
      <c r="BH4" s="52"/>
      <c r="BI4" s="52"/>
      <c r="BJ4" s="52"/>
      <c r="BK4" s="52"/>
    </row>
    <row r="5" spans="1:63" s="3" customFormat="1" ht="23.25" customHeight="1" thickBot="1" x14ac:dyDescent="0.35">
      <c r="B5" s="19" t="s">
        <v>175</v>
      </c>
      <c r="C5" s="656" t="str">
        <f>+Invoice!C5</f>
        <v>XX</v>
      </c>
      <c r="D5" s="656"/>
      <c r="G5" s="538"/>
      <c r="H5" s="539" t="s">
        <v>181</v>
      </c>
      <c r="I5" s="540">
        <f>+Invoice!K6</f>
        <v>45596</v>
      </c>
      <c r="J5" s="541"/>
      <c r="K5" s="19"/>
      <c r="L5" s="53"/>
      <c r="M5" s="52"/>
      <c r="N5" s="54"/>
      <c r="O5" s="54"/>
      <c r="P5" s="52"/>
      <c r="Q5" s="52"/>
      <c r="R5" s="52"/>
      <c r="S5" s="52"/>
      <c r="T5" s="52"/>
      <c r="U5" s="51"/>
      <c r="V5" s="51"/>
      <c r="W5" s="51"/>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row>
    <row r="6" spans="1:63" s="16" customFormat="1" ht="23.25" customHeight="1" thickBot="1" x14ac:dyDescent="0.35">
      <c r="B6" s="19" t="s">
        <v>176</v>
      </c>
      <c r="C6" s="656" t="str">
        <f>+Invoice!C6</f>
        <v>2024 - 2025</v>
      </c>
      <c r="D6" s="656"/>
      <c r="L6" s="44"/>
      <c r="M6" s="55"/>
      <c r="N6" s="44"/>
      <c r="O6" s="44"/>
      <c r="P6" s="44"/>
      <c r="Q6" s="44"/>
      <c r="R6" s="44"/>
      <c r="S6" s="44"/>
      <c r="T6" s="44"/>
      <c r="U6" s="20"/>
      <c r="V6" s="20"/>
      <c r="W6" s="20"/>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row>
    <row r="7" spans="1:63" s="16" customFormat="1" ht="18" thickBot="1" x14ac:dyDescent="0.35">
      <c r="A7" s="17"/>
      <c r="B7" s="542"/>
      <c r="C7" s="542"/>
      <c r="D7" s="542"/>
      <c r="E7" s="647" t="s">
        <v>56</v>
      </c>
      <c r="F7" s="649"/>
      <c r="G7" s="647" t="s">
        <v>72</v>
      </c>
      <c r="H7" s="648"/>
      <c r="I7" s="648"/>
      <c r="J7" s="648"/>
      <c r="K7" s="649"/>
      <c r="L7" s="641">
        <v>45474</v>
      </c>
      <c r="M7" s="642"/>
      <c r="N7" s="642"/>
      <c r="O7" s="643"/>
      <c r="P7" s="641">
        <v>45505</v>
      </c>
      <c r="Q7" s="642"/>
      <c r="R7" s="642"/>
      <c r="S7" s="643"/>
      <c r="T7" s="641">
        <v>45536</v>
      </c>
      <c r="U7" s="642"/>
      <c r="V7" s="642"/>
      <c r="W7" s="643"/>
      <c r="X7" s="641">
        <v>45566</v>
      </c>
      <c r="Y7" s="642"/>
      <c r="Z7" s="642"/>
      <c r="AA7" s="643"/>
      <c r="AB7" s="641">
        <v>45597</v>
      </c>
      <c r="AC7" s="642"/>
      <c r="AD7" s="642"/>
      <c r="AE7" s="643"/>
      <c r="AF7" s="641">
        <v>45627</v>
      </c>
      <c r="AG7" s="642"/>
      <c r="AH7" s="642"/>
      <c r="AI7" s="643"/>
      <c r="AJ7" s="641">
        <v>45658</v>
      </c>
      <c r="AK7" s="642"/>
      <c r="AL7" s="642"/>
      <c r="AM7" s="643"/>
      <c r="AN7" s="641">
        <v>45689</v>
      </c>
      <c r="AO7" s="642"/>
      <c r="AP7" s="642"/>
      <c r="AQ7" s="643"/>
      <c r="AR7" s="641">
        <v>45717</v>
      </c>
      <c r="AS7" s="642"/>
      <c r="AT7" s="642"/>
      <c r="AU7" s="643"/>
      <c r="AV7" s="641">
        <v>45748</v>
      </c>
      <c r="AW7" s="642"/>
      <c r="AX7" s="642"/>
      <c r="AY7" s="643"/>
      <c r="AZ7" s="641">
        <v>45778</v>
      </c>
      <c r="BA7" s="642"/>
      <c r="BB7" s="642"/>
      <c r="BC7" s="643"/>
      <c r="BD7" s="641">
        <v>45809</v>
      </c>
      <c r="BE7" s="642"/>
      <c r="BF7" s="642"/>
      <c r="BG7" s="643"/>
      <c r="BH7" s="641">
        <v>45474</v>
      </c>
      <c r="BI7" s="642"/>
      <c r="BJ7" s="642"/>
      <c r="BK7" s="643"/>
    </row>
    <row r="8" spans="1:63" s="17" customFormat="1" ht="30.75" thickBot="1" x14ac:dyDescent="0.3">
      <c r="A8" s="650" t="s">
        <v>108</v>
      </c>
      <c r="B8" s="651"/>
      <c r="C8" s="651"/>
      <c r="D8" s="652"/>
      <c r="E8" s="127" t="s">
        <v>38</v>
      </c>
      <c r="F8" s="543" t="s">
        <v>53</v>
      </c>
      <c r="G8" s="544" t="s">
        <v>167</v>
      </c>
      <c r="H8" s="545" t="s">
        <v>169</v>
      </c>
      <c r="I8" s="546" t="s">
        <v>183</v>
      </c>
      <c r="J8" s="547" t="s">
        <v>219</v>
      </c>
      <c r="K8" s="548" t="s">
        <v>170</v>
      </c>
      <c r="L8" s="56" t="s">
        <v>167</v>
      </c>
      <c r="M8" s="57" t="s">
        <v>169</v>
      </c>
      <c r="N8" s="382" t="s">
        <v>183</v>
      </c>
      <c r="O8" s="58" t="s">
        <v>219</v>
      </c>
      <c r="P8" s="56" t="s">
        <v>167</v>
      </c>
      <c r="Q8" s="57" t="s">
        <v>169</v>
      </c>
      <c r="R8" s="382" t="s">
        <v>183</v>
      </c>
      <c r="S8" s="58" t="s">
        <v>219</v>
      </c>
      <c r="T8" s="56" t="s">
        <v>167</v>
      </c>
      <c r="U8" s="57" t="s">
        <v>169</v>
      </c>
      <c r="V8" s="382" t="s">
        <v>183</v>
      </c>
      <c r="W8" s="58" t="s">
        <v>219</v>
      </c>
      <c r="X8" s="56" t="s">
        <v>167</v>
      </c>
      <c r="Y8" s="57" t="s">
        <v>169</v>
      </c>
      <c r="Z8" s="382" t="s">
        <v>183</v>
      </c>
      <c r="AA8" s="58" t="s">
        <v>219</v>
      </c>
      <c r="AB8" s="56" t="s">
        <v>167</v>
      </c>
      <c r="AC8" s="57" t="s">
        <v>169</v>
      </c>
      <c r="AD8" s="382" t="s">
        <v>183</v>
      </c>
      <c r="AE8" s="58" t="s">
        <v>219</v>
      </c>
      <c r="AF8" s="56" t="s">
        <v>167</v>
      </c>
      <c r="AG8" s="57" t="s">
        <v>169</v>
      </c>
      <c r="AH8" s="382" t="s">
        <v>183</v>
      </c>
      <c r="AI8" s="58" t="s">
        <v>219</v>
      </c>
      <c r="AJ8" s="56" t="s">
        <v>167</v>
      </c>
      <c r="AK8" s="57" t="s">
        <v>169</v>
      </c>
      <c r="AL8" s="382" t="s">
        <v>183</v>
      </c>
      <c r="AM8" s="58" t="s">
        <v>219</v>
      </c>
      <c r="AN8" s="56" t="s">
        <v>167</v>
      </c>
      <c r="AO8" s="57" t="s">
        <v>169</v>
      </c>
      <c r="AP8" s="382" t="s">
        <v>183</v>
      </c>
      <c r="AQ8" s="58" t="s">
        <v>219</v>
      </c>
      <c r="AR8" s="56" t="s">
        <v>167</v>
      </c>
      <c r="AS8" s="57" t="s">
        <v>169</v>
      </c>
      <c r="AT8" s="382" t="s">
        <v>183</v>
      </c>
      <c r="AU8" s="58" t="s">
        <v>219</v>
      </c>
      <c r="AV8" s="56" t="s">
        <v>167</v>
      </c>
      <c r="AW8" s="57" t="s">
        <v>169</v>
      </c>
      <c r="AX8" s="382" t="s">
        <v>183</v>
      </c>
      <c r="AY8" s="58" t="s">
        <v>219</v>
      </c>
      <c r="AZ8" s="56" t="s">
        <v>167</v>
      </c>
      <c r="BA8" s="57" t="s">
        <v>169</v>
      </c>
      <c r="BB8" s="382" t="s">
        <v>183</v>
      </c>
      <c r="BC8" s="58" t="s">
        <v>219</v>
      </c>
      <c r="BD8" s="56" t="s">
        <v>167</v>
      </c>
      <c r="BE8" s="57" t="s">
        <v>169</v>
      </c>
      <c r="BF8" s="382" t="s">
        <v>183</v>
      </c>
      <c r="BG8" s="58" t="s">
        <v>219</v>
      </c>
      <c r="BH8" s="56" t="s">
        <v>167</v>
      </c>
      <c r="BI8" s="57" t="s">
        <v>169</v>
      </c>
      <c r="BJ8" s="382" t="s">
        <v>183</v>
      </c>
      <c r="BK8" s="58" t="s">
        <v>219</v>
      </c>
    </row>
    <row r="9" spans="1:63" x14ac:dyDescent="0.25">
      <c r="A9" s="534" t="s">
        <v>0</v>
      </c>
      <c r="B9" s="644" t="s">
        <v>1</v>
      </c>
      <c r="C9" s="645"/>
      <c r="D9" s="646"/>
      <c r="E9" s="108">
        <f>+Invoice!E9</f>
        <v>0</v>
      </c>
      <c r="F9" s="109">
        <f>+Invoice!F9</f>
        <v>0</v>
      </c>
      <c r="G9" s="129">
        <f t="shared" ref="G9:G32" si="0">SUM(L9,P9,T9,X9,AB9,AF9,AJ9,AN9,AR9,AV9,AZ9,BD9,BH9)</f>
        <v>0</v>
      </c>
      <c r="H9" s="130">
        <f>SUM(M9,Q9,U9,Y9,AC9,AG9,AK9,AO9,AS9,BA9,AW9,BE9,BI9)</f>
        <v>0</v>
      </c>
      <c r="I9" s="378">
        <f>SUM(N9,R9,V9,Z9,AD9,AH9,AL9,AP9,AT9,AX9,BB9,BF9,BJ9)</f>
        <v>0</v>
      </c>
      <c r="J9" s="131">
        <f>SUM(O9,S9,W9,AA9,AE9,AI9,AM9,AQ9,AU9,AY9,BC9,BG9,BK9)</f>
        <v>0</v>
      </c>
      <c r="K9" s="388">
        <f>SUM(G9:J9)</f>
        <v>0</v>
      </c>
      <c r="L9" s="236"/>
      <c r="M9" s="237"/>
      <c r="N9" s="383"/>
      <c r="O9" s="238"/>
      <c r="P9" s="236"/>
      <c r="Q9" s="237"/>
      <c r="R9" s="383"/>
      <c r="S9" s="238"/>
      <c r="T9" s="236"/>
      <c r="U9" s="237"/>
      <c r="V9" s="383"/>
      <c r="W9" s="238"/>
      <c r="X9" s="236"/>
      <c r="Y9" s="237"/>
      <c r="Z9" s="383"/>
      <c r="AA9" s="238"/>
      <c r="AB9" s="236"/>
      <c r="AC9" s="237"/>
      <c r="AD9" s="383"/>
      <c r="AE9" s="238"/>
      <c r="AF9" s="236"/>
      <c r="AG9" s="237"/>
      <c r="AH9" s="383"/>
      <c r="AI9" s="238"/>
      <c r="AJ9" s="236"/>
      <c r="AK9" s="237"/>
      <c r="AL9" s="383"/>
      <c r="AM9" s="238"/>
      <c r="AN9" s="236"/>
      <c r="AO9" s="237"/>
      <c r="AP9" s="383"/>
      <c r="AQ9" s="238"/>
      <c r="AR9" s="236"/>
      <c r="AS9" s="237"/>
      <c r="AT9" s="383"/>
      <c r="AU9" s="238"/>
      <c r="AV9" s="236"/>
      <c r="AW9" s="237"/>
      <c r="AX9" s="383"/>
      <c r="AY9" s="238"/>
      <c r="AZ9" s="236"/>
      <c r="BA9" s="237"/>
      <c r="BB9" s="383"/>
      <c r="BC9" s="238"/>
      <c r="BD9" s="236"/>
      <c r="BE9" s="237"/>
      <c r="BF9" s="383"/>
      <c r="BG9" s="238"/>
      <c r="BH9" s="527"/>
      <c r="BI9" s="528"/>
      <c r="BJ9" s="529"/>
      <c r="BK9" s="530"/>
    </row>
    <row r="10" spans="1:63" x14ac:dyDescent="0.25">
      <c r="A10" s="534" t="s">
        <v>2</v>
      </c>
      <c r="B10" s="644" t="s">
        <v>3</v>
      </c>
      <c r="C10" s="645"/>
      <c r="D10" s="646"/>
      <c r="E10" s="108">
        <f>+Invoice!E10</f>
        <v>0</v>
      </c>
      <c r="F10" s="109">
        <f>+Invoice!F10</f>
        <v>0</v>
      </c>
      <c r="G10" s="110">
        <f t="shared" si="0"/>
        <v>0</v>
      </c>
      <c r="H10" s="111">
        <f t="shared" ref="H10:H31" si="1">SUM(M10,Q10,U10,Y10,AC10,AG10,AK10,AO10,AS10,BA10,AW10,BE10,BI10)</f>
        <v>0</v>
      </c>
      <c r="I10" s="379">
        <f t="shared" ref="I10:I32" si="2">SUM(N10,R10,V10,Z10,AD10,AH10,AL10,AP10,AT10,AX10,BB10,BF10,BJ10)</f>
        <v>0</v>
      </c>
      <c r="J10" s="381">
        <f t="shared" ref="J10:J32" si="3">SUM(O10,S10,W10,AA10,AE10,AI10,AM10,AQ10,AU10,AY10,BC10,BG10,BK10)</f>
        <v>0</v>
      </c>
      <c r="K10" s="125">
        <f>SUM(G10:J10)</f>
        <v>0</v>
      </c>
      <c r="L10" s="236"/>
      <c r="M10" s="237"/>
      <c r="N10" s="383"/>
      <c r="O10" s="238"/>
      <c r="P10" s="236"/>
      <c r="Q10" s="237"/>
      <c r="R10" s="383"/>
      <c r="S10" s="238"/>
      <c r="T10" s="236"/>
      <c r="U10" s="237"/>
      <c r="V10" s="383"/>
      <c r="W10" s="238"/>
      <c r="X10" s="236"/>
      <c r="Y10" s="237"/>
      <c r="Z10" s="383"/>
      <c r="AA10" s="238"/>
      <c r="AB10" s="236"/>
      <c r="AC10" s="237"/>
      <c r="AD10" s="383"/>
      <c r="AE10" s="238"/>
      <c r="AF10" s="236"/>
      <c r="AG10" s="237"/>
      <c r="AH10" s="383"/>
      <c r="AI10" s="238"/>
      <c r="AJ10" s="236"/>
      <c r="AK10" s="237"/>
      <c r="AL10" s="383"/>
      <c r="AM10" s="238"/>
      <c r="AN10" s="236"/>
      <c r="AO10" s="237"/>
      <c r="AP10" s="383"/>
      <c r="AQ10" s="238"/>
      <c r="AR10" s="236"/>
      <c r="AS10" s="237"/>
      <c r="AT10" s="383"/>
      <c r="AU10" s="238"/>
      <c r="AV10" s="236"/>
      <c r="AW10" s="237"/>
      <c r="AX10" s="383"/>
      <c r="AY10" s="238"/>
      <c r="AZ10" s="236"/>
      <c r="BA10" s="237"/>
      <c r="BB10" s="383"/>
      <c r="BC10" s="238"/>
      <c r="BD10" s="236"/>
      <c r="BE10" s="237"/>
      <c r="BF10" s="383"/>
      <c r="BG10" s="238"/>
      <c r="BH10" s="527"/>
      <c r="BI10" s="528"/>
      <c r="BJ10" s="529"/>
      <c r="BK10" s="530"/>
    </row>
    <row r="11" spans="1:63" x14ac:dyDescent="0.25">
      <c r="A11" s="534" t="s">
        <v>4</v>
      </c>
      <c r="B11" s="644" t="s">
        <v>126</v>
      </c>
      <c r="C11" s="645"/>
      <c r="D11" s="646"/>
      <c r="E11" s="108">
        <f>+Invoice!E11</f>
        <v>0</v>
      </c>
      <c r="F11" s="109">
        <f>+Invoice!F11</f>
        <v>0</v>
      </c>
      <c r="G11" s="110">
        <f t="shared" si="0"/>
        <v>0</v>
      </c>
      <c r="H11" s="111">
        <f t="shared" si="1"/>
        <v>0</v>
      </c>
      <c r="I11" s="379">
        <f t="shared" si="2"/>
        <v>0</v>
      </c>
      <c r="J11" s="381">
        <f t="shared" si="3"/>
        <v>0</v>
      </c>
      <c r="K11" s="125">
        <f t="shared" ref="K11:K32" si="4">SUM(G11:J11)</f>
        <v>0</v>
      </c>
      <c r="L11" s="236"/>
      <c r="M11" s="237"/>
      <c r="N11" s="383"/>
      <c r="O11" s="238"/>
      <c r="P11" s="236"/>
      <c r="Q11" s="237"/>
      <c r="R11" s="383"/>
      <c r="S11" s="238"/>
      <c r="T11" s="236"/>
      <c r="U11" s="237"/>
      <c r="V11" s="383"/>
      <c r="W11" s="238"/>
      <c r="X11" s="236"/>
      <c r="Y11" s="237"/>
      <c r="Z11" s="383"/>
      <c r="AA11" s="238"/>
      <c r="AB11" s="236"/>
      <c r="AC11" s="237"/>
      <c r="AD11" s="383"/>
      <c r="AE11" s="238"/>
      <c r="AF11" s="236"/>
      <c r="AG11" s="237"/>
      <c r="AH11" s="383"/>
      <c r="AI11" s="238"/>
      <c r="AJ11" s="236"/>
      <c r="AK11" s="237"/>
      <c r="AL11" s="383"/>
      <c r="AM11" s="238"/>
      <c r="AN11" s="236"/>
      <c r="AO11" s="237"/>
      <c r="AP11" s="383"/>
      <c r="AQ11" s="238"/>
      <c r="AR11" s="236"/>
      <c r="AS11" s="237"/>
      <c r="AT11" s="383"/>
      <c r="AU11" s="238"/>
      <c r="AV11" s="236"/>
      <c r="AW11" s="237"/>
      <c r="AX11" s="383"/>
      <c r="AY11" s="238"/>
      <c r="AZ11" s="236"/>
      <c r="BA11" s="237"/>
      <c r="BB11" s="383"/>
      <c r="BC11" s="238"/>
      <c r="BD11" s="236"/>
      <c r="BE11" s="237"/>
      <c r="BF11" s="383"/>
      <c r="BG11" s="238"/>
      <c r="BH11" s="527"/>
      <c r="BI11" s="528"/>
      <c r="BJ11" s="529"/>
      <c r="BK11" s="530"/>
    </row>
    <row r="12" spans="1:63" x14ac:dyDescent="0.25">
      <c r="A12" s="534" t="s">
        <v>5</v>
      </c>
      <c r="B12" s="644" t="s">
        <v>8</v>
      </c>
      <c r="C12" s="645"/>
      <c r="D12" s="646"/>
      <c r="E12" s="108">
        <f>+Invoice!E12</f>
        <v>0</v>
      </c>
      <c r="F12" s="109">
        <f>+Invoice!F12</f>
        <v>0</v>
      </c>
      <c r="G12" s="110">
        <f t="shared" si="0"/>
        <v>0</v>
      </c>
      <c r="H12" s="111">
        <f t="shared" si="1"/>
        <v>0</v>
      </c>
      <c r="I12" s="379">
        <f t="shared" si="2"/>
        <v>0</v>
      </c>
      <c r="J12" s="381">
        <f t="shared" si="3"/>
        <v>0</v>
      </c>
      <c r="K12" s="125">
        <f t="shared" si="4"/>
        <v>0</v>
      </c>
      <c r="L12" s="236"/>
      <c r="M12" s="237"/>
      <c r="N12" s="383"/>
      <c r="O12" s="238"/>
      <c r="P12" s="236"/>
      <c r="Q12" s="237"/>
      <c r="R12" s="383"/>
      <c r="S12" s="238"/>
      <c r="T12" s="236"/>
      <c r="U12" s="237"/>
      <c r="V12" s="383"/>
      <c r="W12" s="238"/>
      <c r="X12" s="236"/>
      <c r="Y12" s="237"/>
      <c r="Z12" s="383"/>
      <c r="AA12" s="238"/>
      <c r="AB12" s="236"/>
      <c r="AC12" s="237"/>
      <c r="AD12" s="383"/>
      <c r="AE12" s="238"/>
      <c r="AF12" s="236"/>
      <c r="AG12" s="237"/>
      <c r="AH12" s="383"/>
      <c r="AI12" s="238"/>
      <c r="AJ12" s="236"/>
      <c r="AK12" s="237"/>
      <c r="AL12" s="383"/>
      <c r="AM12" s="238"/>
      <c r="AN12" s="236"/>
      <c r="AO12" s="237"/>
      <c r="AP12" s="383"/>
      <c r="AQ12" s="238"/>
      <c r="AR12" s="236"/>
      <c r="AS12" s="237"/>
      <c r="AT12" s="383"/>
      <c r="AU12" s="238"/>
      <c r="AV12" s="236"/>
      <c r="AW12" s="237"/>
      <c r="AX12" s="383"/>
      <c r="AY12" s="238"/>
      <c r="AZ12" s="236"/>
      <c r="BA12" s="237"/>
      <c r="BB12" s="383"/>
      <c r="BC12" s="238"/>
      <c r="BD12" s="236"/>
      <c r="BE12" s="237"/>
      <c r="BF12" s="383"/>
      <c r="BG12" s="238"/>
      <c r="BH12" s="527"/>
      <c r="BI12" s="528"/>
      <c r="BJ12" s="529"/>
      <c r="BK12" s="530"/>
    </row>
    <row r="13" spans="1:63" x14ac:dyDescent="0.25">
      <c r="A13" s="534" t="s">
        <v>6</v>
      </c>
      <c r="B13" s="644" t="s">
        <v>10</v>
      </c>
      <c r="C13" s="645"/>
      <c r="D13" s="646"/>
      <c r="E13" s="112">
        <f>+Invoice!E13</f>
        <v>0</v>
      </c>
      <c r="F13" s="109">
        <f>+Invoice!F13</f>
        <v>0</v>
      </c>
      <c r="G13" s="110">
        <f t="shared" si="0"/>
        <v>0</v>
      </c>
      <c r="H13" s="111">
        <f t="shared" si="1"/>
        <v>0</v>
      </c>
      <c r="I13" s="379">
        <f t="shared" si="2"/>
        <v>0</v>
      </c>
      <c r="J13" s="381">
        <f t="shared" si="3"/>
        <v>0</v>
      </c>
      <c r="K13" s="125">
        <f t="shared" si="4"/>
        <v>0</v>
      </c>
      <c r="L13" s="236"/>
      <c r="M13" s="237"/>
      <c r="N13" s="383"/>
      <c r="O13" s="238"/>
      <c r="P13" s="236"/>
      <c r="Q13" s="237"/>
      <c r="R13" s="383"/>
      <c r="S13" s="238"/>
      <c r="T13" s="236"/>
      <c r="U13" s="237"/>
      <c r="V13" s="383"/>
      <c r="W13" s="238"/>
      <c r="X13" s="236"/>
      <c r="Y13" s="237"/>
      <c r="Z13" s="383"/>
      <c r="AA13" s="238"/>
      <c r="AB13" s="236"/>
      <c r="AC13" s="237"/>
      <c r="AD13" s="383"/>
      <c r="AE13" s="238"/>
      <c r="AF13" s="236"/>
      <c r="AG13" s="237"/>
      <c r="AH13" s="383"/>
      <c r="AI13" s="238"/>
      <c r="AJ13" s="236"/>
      <c r="AK13" s="237"/>
      <c r="AL13" s="383"/>
      <c r="AM13" s="238"/>
      <c r="AN13" s="236"/>
      <c r="AO13" s="237"/>
      <c r="AP13" s="383"/>
      <c r="AQ13" s="238"/>
      <c r="AR13" s="236"/>
      <c r="AS13" s="237"/>
      <c r="AT13" s="383"/>
      <c r="AU13" s="238"/>
      <c r="AV13" s="236"/>
      <c r="AW13" s="237"/>
      <c r="AX13" s="383"/>
      <c r="AY13" s="238"/>
      <c r="AZ13" s="236"/>
      <c r="BA13" s="237"/>
      <c r="BB13" s="383"/>
      <c r="BC13" s="238"/>
      <c r="BD13" s="236"/>
      <c r="BE13" s="237"/>
      <c r="BF13" s="383"/>
      <c r="BG13" s="238"/>
      <c r="BH13" s="527"/>
      <c r="BI13" s="528"/>
      <c r="BJ13" s="529"/>
      <c r="BK13" s="530"/>
    </row>
    <row r="14" spans="1:63" x14ac:dyDescent="0.25">
      <c r="A14" s="534" t="s">
        <v>7</v>
      </c>
      <c r="B14" s="644" t="s">
        <v>12</v>
      </c>
      <c r="C14" s="645"/>
      <c r="D14" s="646"/>
      <c r="E14" s="108">
        <f>+Invoice!E14</f>
        <v>0</v>
      </c>
      <c r="F14" s="109">
        <f>+Invoice!F14</f>
        <v>0</v>
      </c>
      <c r="G14" s="110">
        <f t="shared" si="0"/>
        <v>0</v>
      </c>
      <c r="H14" s="111">
        <f t="shared" si="1"/>
        <v>0</v>
      </c>
      <c r="I14" s="379">
        <f t="shared" si="2"/>
        <v>0</v>
      </c>
      <c r="J14" s="381">
        <f t="shared" si="3"/>
        <v>0</v>
      </c>
      <c r="K14" s="125">
        <f t="shared" si="4"/>
        <v>0</v>
      </c>
      <c r="L14" s="236"/>
      <c r="M14" s="237"/>
      <c r="N14" s="383"/>
      <c r="O14" s="238"/>
      <c r="P14" s="236"/>
      <c r="Q14" s="237"/>
      <c r="R14" s="383"/>
      <c r="S14" s="238"/>
      <c r="T14" s="236"/>
      <c r="U14" s="237"/>
      <c r="V14" s="383"/>
      <c r="W14" s="238"/>
      <c r="X14" s="236"/>
      <c r="Y14" s="237"/>
      <c r="Z14" s="383"/>
      <c r="AA14" s="238"/>
      <c r="AB14" s="236"/>
      <c r="AC14" s="237"/>
      <c r="AD14" s="383"/>
      <c r="AE14" s="238"/>
      <c r="AF14" s="236"/>
      <c r="AG14" s="237"/>
      <c r="AH14" s="383"/>
      <c r="AI14" s="238"/>
      <c r="AJ14" s="236"/>
      <c r="AK14" s="237"/>
      <c r="AL14" s="383"/>
      <c r="AM14" s="238"/>
      <c r="AN14" s="236"/>
      <c r="AO14" s="237"/>
      <c r="AP14" s="383"/>
      <c r="AQ14" s="238"/>
      <c r="AR14" s="236"/>
      <c r="AS14" s="237"/>
      <c r="AT14" s="383"/>
      <c r="AU14" s="238"/>
      <c r="AV14" s="236"/>
      <c r="AW14" s="237"/>
      <c r="AX14" s="383"/>
      <c r="AY14" s="238"/>
      <c r="AZ14" s="236"/>
      <c r="BA14" s="237"/>
      <c r="BB14" s="383"/>
      <c r="BC14" s="238"/>
      <c r="BD14" s="236"/>
      <c r="BE14" s="237"/>
      <c r="BF14" s="383"/>
      <c r="BG14" s="238"/>
      <c r="BH14" s="527"/>
      <c r="BI14" s="528"/>
      <c r="BJ14" s="529"/>
      <c r="BK14" s="530"/>
    </row>
    <row r="15" spans="1:63" x14ac:dyDescent="0.25">
      <c r="A15" s="534" t="s">
        <v>9</v>
      </c>
      <c r="B15" s="644" t="s">
        <v>13</v>
      </c>
      <c r="C15" s="645"/>
      <c r="D15" s="646"/>
      <c r="E15" s="108">
        <f>+Invoice!E15</f>
        <v>0</v>
      </c>
      <c r="F15" s="109">
        <f>+Invoice!F15</f>
        <v>0</v>
      </c>
      <c r="G15" s="110">
        <f t="shared" si="0"/>
        <v>0</v>
      </c>
      <c r="H15" s="111">
        <f t="shared" si="1"/>
        <v>0</v>
      </c>
      <c r="I15" s="379">
        <f t="shared" si="2"/>
        <v>0</v>
      </c>
      <c r="J15" s="381">
        <f t="shared" si="3"/>
        <v>0</v>
      </c>
      <c r="K15" s="125">
        <f t="shared" si="4"/>
        <v>0</v>
      </c>
      <c r="L15" s="236"/>
      <c r="M15" s="237"/>
      <c r="N15" s="383"/>
      <c r="O15" s="238"/>
      <c r="P15" s="236"/>
      <c r="Q15" s="237"/>
      <c r="R15" s="383"/>
      <c r="S15" s="238"/>
      <c r="T15" s="236"/>
      <c r="U15" s="237"/>
      <c r="V15" s="383"/>
      <c r="W15" s="238"/>
      <c r="X15" s="236"/>
      <c r="Y15" s="237"/>
      <c r="Z15" s="383"/>
      <c r="AA15" s="238"/>
      <c r="AB15" s="236"/>
      <c r="AC15" s="237"/>
      <c r="AD15" s="383"/>
      <c r="AE15" s="238"/>
      <c r="AF15" s="236"/>
      <c r="AG15" s="237"/>
      <c r="AH15" s="383"/>
      <c r="AI15" s="238"/>
      <c r="AJ15" s="236"/>
      <c r="AK15" s="237"/>
      <c r="AL15" s="383"/>
      <c r="AM15" s="238"/>
      <c r="AN15" s="236"/>
      <c r="AO15" s="237"/>
      <c r="AP15" s="383"/>
      <c r="AQ15" s="238"/>
      <c r="AR15" s="236"/>
      <c r="AS15" s="237"/>
      <c r="AT15" s="383"/>
      <c r="AU15" s="238"/>
      <c r="AV15" s="236"/>
      <c r="AW15" s="237"/>
      <c r="AX15" s="383"/>
      <c r="AY15" s="238"/>
      <c r="AZ15" s="236"/>
      <c r="BA15" s="237"/>
      <c r="BB15" s="383"/>
      <c r="BC15" s="238"/>
      <c r="BD15" s="236"/>
      <c r="BE15" s="237"/>
      <c r="BF15" s="383"/>
      <c r="BG15" s="238"/>
      <c r="BH15" s="527"/>
      <c r="BI15" s="528"/>
      <c r="BJ15" s="529"/>
      <c r="BK15" s="530"/>
    </row>
    <row r="16" spans="1:63" x14ac:dyDescent="0.25">
      <c r="A16" s="534" t="s">
        <v>11</v>
      </c>
      <c r="B16" s="644" t="s">
        <v>19</v>
      </c>
      <c r="C16" s="645"/>
      <c r="D16" s="646"/>
      <c r="E16" s="108">
        <f>+Invoice!E16</f>
        <v>0</v>
      </c>
      <c r="F16" s="109">
        <f>+Invoice!F16</f>
        <v>0</v>
      </c>
      <c r="G16" s="110">
        <f t="shared" si="0"/>
        <v>0</v>
      </c>
      <c r="H16" s="111">
        <f t="shared" si="1"/>
        <v>0</v>
      </c>
      <c r="I16" s="379">
        <f t="shared" si="2"/>
        <v>0</v>
      </c>
      <c r="J16" s="381">
        <f t="shared" si="3"/>
        <v>0</v>
      </c>
      <c r="K16" s="125">
        <f t="shared" si="4"/>
        <v>0</v>
      </c>
      <c r="L16" s="236"/>
      <c r="M16" s="237"/>
      <c r="N16" s="383"/>
      <c r="O16" s="238"/>
      <c r="P16" s="236"/>
      <c r="Q16" s="237"/>
      <c r="R16" s="383"/>
      <c r="S16" s="238"/>
      <c r="T16" s="236"/>
      <c r="U16" s="237"/>
      <c r="V16" s="383"/>
      <c r="W16" s="238"/>
      <c r="X16" s="236"/>
      <c r="Y16" s="237"/>
      <c r="Z16" s="383"/>
      <c r="AA16" s="238"/>
      <c r="AB16" s="236"/>
      <c r="AC16" s="237"/>
      <c r="AD16" s="383"/>
      <c r="AE16" s="238"/>
      <c r="AF16" s="236"/>
      <c r="AG16" s="237"/>
      <c r="AH16" s="383"/>
      <c r="AI16" s="238"/>
      <c r="AJ16" s="236"/>
      <c r="AK16" s="237"/>
      <c r="AL16" s="383"/>
      <c r="AM16" s="238"/>
      <c r="AN16" s="236"/>
      <c r="AO16" s="237"/>
      <c r="AP16" s="383"/>
      <c r="AQ16" s="238"/>
      <c r="AR16" s="236"/>
      <c r="AS16" s="237"/>
      <c r="AT16" s="383"/>
      <c r="AU16" s="238"/>
      <c r="AV16" s="236"/>
      <c r="AW16" s="237"/>
      <c r="AX16" s="383"/>
      <c r="AY16" s="238"/>
      <c r="AZ16" s="236"/>
      <c r="BA16" s="237"/>
      <c r="BB16" s="383"/>
      <c r="BC16" s="238"/>
      <c r="BD16" s="236"/>
      <c r="BE16" s="237"/>
      <c r="BF16" s="383"/>
      <c r="BG16" s="238"/>
      <c r="BH16" s="527"/>
      <c r="BI16" s="528"/>
      <c r="BJ16" s="529"/>
      <c r="BK16" s="530"/>
    </row>
    <row r="17" spans="1:63" x14ac:dyDescent="0.25">
      <c r="A17" s="534" t="s">
        <v>29</v>
      </c>
      <c r="B17" s="644" t="s">
        <v>30</v>
      </c>
      <c r="C17" s="645"/>
      <c r="D17" s="646"/>
      <c r="E17" s="108">
        <f>+Invoice!E17</f>
        <v>0</v>
      </c>
      <c r="F17" s="109">
        <f>+Invoice!F17</f>
        <v>0</v>
      </c>
      <c r="G17" s="110">
        <f t="shared" si="0"/>
        <v>0</v>
      </c>
      <c r="H17" s="111">
        <f t="shared" si="1"/>
        <v>0</v>
      </c>
      <c r="I17" s="379">
        <f t="shared" si="2"/>
        <v>0</v>
      </c>
      <c r="J17" s="381">
        <f t="shared" si="3"/>
        <v>0</v>
      </c>
      <c r="K17" s="125">
        <f t="shared" si="4"/>
        <v>0</v>
      </c>
      <c r="L17" s="236"/>
      <c r="M17" s="237"/>
      <c r="N17" s="383"/>
      <c r="O17" s="238"/>
      <c r="P17" s="236"/>
      <c r="Q17" s="237"/>
      <c r="R17" s="383"/>
      <c r="S17" s="238"/>
      <c r="T17" s="236"/>
      <c r="U17" s="237"/>
      <c r="V17" s="383"/>
      <c r="W17" s="238"/>
      <c r="X17" s="236"/>
      <c r="Y17" s="237"/>
      <c r="Z17" s="383"/>
      <c r="AA17" s="238"/>
      <c r="AB17" s="236"/>
      <c r="AC17" s="237"/>
      <c r="AD17" s="383"/>
      <c r="AE17" s="238"/>
      <c r="AF17" s="236"/>
      <c r="AG17" s="237"/>
      <c r="AH17" s="383"/>
      <c r="AI17" s="238"/>
      <c r="AJ17" s="236"/>
      <c r="AK17" s="237"/>
      <c r="AL17" s="383"/>
      <c r="AM17" s="238"/>
      <c r="AN17" s="236"/>
      <c r="AO17" s="237"/>
      <c r="AP17" s="383"/>
      <c r="AQ17" s="238"/>
      <c r="AR17" s="236"/>
      <c r="AS17" s="237"/>
      <c r="AT17" s="383"/>
      <c r="AU17" s="238"/>
      <c r="AV17" s="236"/>
      <c r="AW17" s="237"/>
      <c r="AX17" s="383"/>
      <c r="AY17" s="238"/>
      <c r="AZ17" s="236"/>
      <c r="BA17" s="237"/>
      <c r="BB17" s="383"/>
      <c r="BC17" s="238"/>
      <c r="BD17" s="236"/>
      <c r="BE17" s="237"/>
      <c r="BF17" s="383"/>
      <c r="BG17" s="238"/>
      <c r="BH17" s="527"/>
      <c r="BI17" s="528"/>
      <c r="BJ17" s="529"/>
      <c r="BK17" s="530"/>
    </row>
    <row r="18" spans="1:63" x14ac:dyDescent="0.25">
      <c r="A18" s="534" t="s">
        <v>14</v>
      </c>
      <c r="B18" s="644" t="s">
        <v>31</v>
      </c>
      <c r="C18" s="645"/>
      <c r="D18" s="646"/>
      <c r="E18" s="108">
        <f>+Invoice!E18</f>
        <v>0</v>
      </c>
      <c r="F18" s="109">
        <f>+Invoice!F18</f>
        <v>0</v>
      </c>
      <c r="G18" s="110">
        <f t="shared" si="0"/>
        <v>0</v>
      </c>
      <c r="H18" s="111">
        <f t="shared" si="1"/>
        <v>0</v>
      </c>
      <c r="I18" s="379">
        <f t="shared" si="2"/>
        <v>0</v>
      </c>
      <c r="J18" s="381">
        <f t="shared" si="3"/>
        <v>0</v>
      </c>
      <c r="K18" s="125">
        <f t="shared" si="4"/>
        <v>0</v>
      </c>
      <c r="L18" s="236"/>
      <c r="M18" s="237"/>
      <c r="N18" s="383"/>
      <c r="O18" s="238"/>
      <c r="P18" s="236"/>
      <c r="Q18" s="237"/>
      <c r="R18" s="383"/>
      <c r="S18" s="238"/>
      <c r="T18" s="236"/>
      <c r="U18" s="237"/>
      <c r="V18" s="383"/>
      <c r="W18" s="238"/>
      <c r="X18" s="236"/>
      <c r="Y18" s="237"/>
      <c r="Z18" s="383"/>
      <c r="AA18" s="238"/>
      <c r="AB18" s="236"/>
      <c r="AC18" s="237"/>
      <c r="AD18" s="383"/>
      <c r="AE18" s="238"/>
      <c r="AF18" s="236"/>
      <c r="AG18" s="237"/>
      <c r="AH18" s="383"/>
      <c r="AI18" s="238"/>
      <c r="AJ18" s="236"/>
      <c r="AK18" s="237"/>
      <c r="AL18" s="383"/>
      <c r="AM18" s="238"/>
      <c r="AN18" s="236"/>
      <c r="AO18" s="237"/>
      <c r="AP18" s="383"/>
      <c r="AQ18" s="238"/>
      <c r="AR18" s="236"/>
      <c r="AS18" s="237"/>
      <c r="AT18" s="383"/>
      <c r="AU18" s="238"/>
      <c r="AV18" s="236"/>
      <c r="AW18" s="237"/>
      <c r="AX18" s="383"/>
      <c r="AY18" s="238"/>
      <c r="AZ18" s="236"/>
      <c r="BA18" s="237"/>
      <c r="BB18" s="383"/>
      <c r="BC18" s="238"/>
      <c r="BD18" s="236"/>
      <c r="BE18" s="237"/>
      <c r="BF18" s="383"/>
      <c r="BG18" s="238"/>
      <c r="BH18" s="527"/>
      <c r="BI18" s="528"/>
      <c r="BJ18" s="529"/>
      <c r="BK18" s="530"/>
    </row>
    <row r="19" spans="1:63" x14ac:dyDescent="0.25">
      <c r="A19" s="534" t="s">
        <v>15</v>
      </c>
      <c r="B19" s="644" t="s">
        <v>17</v>
      </c>
      <c r="C19" s="645"/>
      <c r="D19" s="646"/>
      <c r="E19" s="108">
        <f>+Invoice!E19</f>
        <v>0</v>
      </c>
      <c r="F19" s="109">
        <f>+Invoice!F19</f>
        <v>0</v>
      </c>
      <c r="G19" s="110">
        <f t="shared" si="0"/>
        <v>0</v>
      </c>
      <c r="H19" s="111">
        <f t="shared" si="1"/>
        <v>0</v>
      </c>
      <c r="I19" s="379">
        <f t="shared" si="2"/>
        <v>0</v>
      </c>
      <c r="J19" s="381">
        <f t="shared" si="3"/>
        <v>0</v>
      </c>
      <c r="K19" s="125">
        <f t="shared" si="4"/>
        <v>0</v>
      </c>
      <c r="L19" s="236"/>
      <c r="M19" s="237"/>
      <c r="N19" s="383"/>
      <c r="O19" s="238"/>
      <c r="P19" s="236"/>
      <c r="Q19" s="237"/>
      <c r="R19" s="383"/>
      <c r="S19" s="238"/>
      <c r="T19" s="236"/>
      <c r="U19" s="237"/>
      <c r="V19" s="383"/>
      <c r="W19" s="238"/>
      <c r="X19" s="236"/>
      <c r="Y19" s="237"/>
      <c r="Z19" s="383"/>
      <c r="AA19" s="238"/>
      <c r="AB19" s="236"/>
      <c r="AC19" s="237"/>
      <c r="AD19" s="383"/>
      <c r="AE19" s="238"/>
      <c r="AF19" s="236"/>
      <c r="AG19" s="237"/>
      <c r="AH19" s="383"/>
      <c r="AI19" s="238"/>
      <c r="AJ19" s="236"/>
      <c r="AK19" s="237"/>
      <c r="AL19" s="383"/>
      <c r="AM19" s="238"/>
      <c r="AN19" s="236"/>
      <c r="AO19" s="237"/>
      <c r="AP19" s="383"/>
      <c r="AQ19" s="238"/>
      <c r="AR19" s="236"/>
      <c r="AS19" s="237"/>
      <c r="AT19" s="383"/>
      <c r="AU19" s="238"/>
      <c r="AV19" s="236"/>
      <c r="AW19" s="237"/>
      <c r="AX19" s="383"/>
      <c r="AY19" s="238"/>
      <c r="AZ19" s="236"/>
      <c r="BA19" s="237"/>
      <c r="BB19" s="383"/>
      <c r="BC19" s="238"/>
      <c r="BD19" s="236"/>
      <c r="BE19" s="237"/>
      <c r="BF19" s="383"/>
      <c r="BG19" s="238"/>
      <c r="BH19" s="527"/>
      <c r="BI19" s="528"/>
      <c r="BJ19" s="529"/>
      <c r="BK19" s="530"/>
    </row>
    <row r="20" spans="1:63" x14ac:dyDescent="0.25">
      <c r="A20" s="534" t="s">
        <v>16</v>
      </c>
      <c r="B20" s="644" t="s">
        <v>136</v>
      </c>
      <c r="C20" s="645"/>
      <c r="D20" s="646"/>
      <c r="E20" s="108">
        <f>+Invoice!E20</f>
        <v>0</v>
      </c>
      <c r="F20" s="109">
        <f>+Invoice!F20</f>
        <v>0</v>
      </c>
      <c r="G20" s="110">
        <f t="shared" si="0"/>
        <v>0</v>
      </c>
      <c r="H20" s="111">
        <f t="shared" si="1"/>
        <v>0</v>
      </c>
      <c r="I20" s="379">
        <f t="shared" si="2"/>
        <v>0</v>
      </c>
      <c r="J20" s="381">
        <f t="shared" si="3"/>
        <v>0</v>
      </c>
      <c r="K20" s="125">
        <f t="shared" si="4"/>
        <v>0</v>
      </c>
      <c r="L20" s="236"/>
      <c r="M20" s="237"/>
      <c r="N20" s="383"/>
      <c r="O20" s="238"/>
      <c r="P20" s="236"/>
      <c r="Q20" s="237"/>
      <c r="R20" s="383"/>
      <c r="S20" s="238"/>
      <c r="T20" s="236"/>
      <c r="U20" s="237"/>
      <c r="V20" s="383"/>
      <c r="W20" s="238"/>
      <c r="X20" s="236"/>
      <c r="Y20" s="237"/>
      <c r="Z20" s="383"/>
      <c r="AA20" s="238"/>
      <c r="AB20" s="236"/>
      <c r="AC20" s="237"/>
      <c r="AD20" s="383"/>
      <c r="AE20" s="238"/>
      <c r="AF20" s="236"/>
      <c r="AG20" s="237"/>
      <c r="AH20" s="383"/>
      <c r="AI20" s="238"/>
      <c r="AJ20" s="236"/>
      <c r="AK20" s="237"/>
      <c r="AL20" s="383"/>
      <c r="AM20" s="238"/>
      <c r="AN20" s="236"/>
      <c r="AO20" s="237"/>
      <c r="AP20" s="383"/>
      <c r="AQ20" s="238"/>
      <c r="AR20" s="236"/>
      <c r="AS20" s="237"/>
      <c r="AT20" s="383"/>
      <c r="AU20" s="238"/>
      <c r="AV20" s="236"/>
      <c r="AW20" s="237"/>
      <c r="AX20" s="383"/>
      <c r="AY20" s="238"/>
      <c r="AZ20" s="236"/>
      <c r="BA20" s="237"/>
      <c r="BB20" s="383"/>
      <c r="BC20" s="238"/>
      <c r="BD20" s="236"/>
      <c r="BE20" s="237"/>
      <c r="BF20" s="383"/>
      <c r="BG20" s="238"/>
      <c r="BH20" s="527"/>
      <c r="BI20" s="528"/>
      <c r="BJ20" s="529"/>
      <c r="BK20" s="530"/>
    </row>
    <row r="21" spans="1:63" x14ac:dyDescent="0.25">
      <c r="A21" s="534" t="s">
        <v>18</v>
      </c>
      <c r="B21" s="644" t="s">
        <v>138</v>
      </c>
      <c r="C21" s="645"/>
      <c r="D21" s="646"/>
      <c r="E21" s="108">
        <f>+Invoice!E21</f>
        <v>0</v>
      </c>
      <c r="F21" s="109">
        <f>+Invoice!F21</f>
        <v>0</v>
      </c>
      <c r="G21" s="110">
        <f t="shared" si="0"/>
        <v>0</v>
      </c>
      <c r="H21" s="111">
        <f t="shared" si="1"/>
        <v>0</v>
      </c>
      <c r="I21" s="379">
        <f t="shared" si="2"/>
        <v>0</v>
      </c>
      <c r="J21" s="381">
        <f t="shared" si="3"/>
        <v>0</v>
      </c>
      <c r="K21" s="125">
        <f t="shared" si="4"/>
        <v>0</v>
      </c>
      <c r="L21" s="236"/>
      <c r="M21" s="237"/>
      <c r="N21" s="383"/>
      <c r="O21" s="238"/>
      <c r="P21" s="236"/>
      <c r="Q21" s="237"/>
      <c r="R21" s="383"/>
      <c r="S21" s="238"/>
      <c r="T21" s="236"/>
      <c r="U21" s="237"/>
      <c r="V21" s="383"/>
      <c r="W21" s="238"/>
      <c r="X21" s="236"/>
      <c r="Y21" s="237"/>
      <c r="Z21" s="383"/>
      <c r="AA21" s="238"/>
      <c r="AB21" s="236"/>
      <c r="AC21" s="237"/>
      <c r="AD21" s="383"/>
      <c r="AE21" s="238"/>
      <c r="AF21" s="236"/>
      <c r="AG21" s="237"/>
      <c r="AH21" s="383"/>
      <c r="AI21" s="238"/>
      <c r="AJ21" s="236"/>
      <c r="AK21" s="237"/>
      <c r="AL21" s="383"/>
      <c r="AM21" s="238"/>
      <c r="AN21" s="236"/>
      <c r="AO21" s="237"/>
      <c r="AP21" s="383"/>
      <c r="AQ21" s="238"/>
      <c r="AR21" s="236"/>
      <c r="AS21" s="237"/>
      <c r="AT21" s="383"/>
      <c r="AU21" s="238"/>
      <c r="AV21" s="236"/>
      <c r="AW21" s="237"/>
      <c r="AX21" s="383"/>
      <c r="AY21" s="238"/>
      <c r="AZ21" s="236"/>
      <c r="BA21" s="237"/>
      <c r="BB21" s="383"/>
      <c r="BC21" s="238"/>
      <c r="BD21" s="236"/>
      <c r="BE21" s="237"/>
      <c r="BF21" s="383"/>
      <c r="BG21" s="238"/>
      <c r="BH21" s="527"/>
      <c r="BI21" s="528"/>
      <c r="BJ21" s="529"/>
      <c r="BK21" s="530"/>
    </row>
    <row r="22" spans="1:63" x14ac:dyDescent="0.25">
      <c r="A22" s="534" t="s">
        <v>20</v>
      </c>
      <c r="B22" s="644" t="s">
        <v>140</v>
      </c>
      <c r="C22" s="645"/>
      <c r="D22" s="646"/>
      <c r="E22" s="108">
        <f>+Invoice!E22</f>
        <v>0</v>
      </c>
      <c r="F22" s="109">
        <f>+Invoice!F22</f>
        <v>0</v>
      </c>
      <c r="G22" s="110">
        <f t="shared" si="0"/>
        <v>0</v>
      </c>
      <c r="H22" s="111">
        <f t="shared" si="1"/>
        <v>0</v>
      </c>
      <c r="I22" s="379">
        <f t="shared" si="2"/>
        <v>0</v>
      </c>
      <c r="J22" s="381">
        <f t="shared" si="3"/>
        <v>0</v>
      </c>
      <c r="K22" s="125">
        <f t="shared" si="4"/>
        <v>0</v>
      </c>
      <c r="L22" s="236"/>
      <c r="M22" s="237"/>
      <c r="N22" s="383"/>
      <c r="O22" s="238"/>
      <c r="P22" s="236"/>
      <c r="Q22" s="237"/>
      <c r="R22" s="383"/>
      <c r="S22" s="238"/>
      <c r="T22" s="236"/>
      <c r="U22" s="237"/>
      <c r="V22" s="383"/>
      <c r="W22" s="238"/>
      <c r="X22" s="236"/>
      <c r="Y22" s="237"/>
      <c r="Z22" s="383"/>
      <c r="AA22" s="238"/>
      <c r="AB22" s="236"/>
      <c r="AC22" s="237"/>
      <c r="AD22" s="383"/>
      <c r="AE22" s="238"/>
      <c r="AF22" s="236"/>
      <c r="AG22" s="237"/>
      <c r="AH22" s="383"/>
      <c r="AI22" s="238"/>
      <c r="AJ22" s="236"/>
      <c r="AK22" s="237"/>
      <c r="AL22" s="383"/>
      <c r="AM22" s="238"/>
      <c r="AN22" s="236"/>
      <c r="AO22" s="237"/>
      <c r="AP22" s="383"/>
      <c r="AQ22" s="238"/>
      <c r="AR22" s="236"/>
      <c r="AS22" s="237"/>
      <c r="AT22" s="383"/>
      <c r="AU22" s="238"/>
      <c r="AV22" s="236"/>
      <c r="AW22" s="237"/>
      <c r="AX22" s="383"/>
      <c r="AY22" s="238"/>
      <c r="AZ22" s="236"/>
      <c r="BA22" s="237"/>
      <c r="BB22" s="383"/>
      <c r="BC22" s="238"/>
      <c r="BD22" s="236"/>
      <c r="BE22" s="237"/>
      <c r="BF22" s="383"/>
      <c r="BG22" s="238"/>
      <c r="BH22" s="527"/>
      <c r="BI22" s="528"/>
      <c r="BJ22" s="529"/>
      <c r="BK22" s="530"/>
    </row>
    <row r="23" spans="1:63" x14ac:dyDescent="0.25">
      <c r="A23" s="534" t="s">
        <v>21</v>
      </c>
      <c r="B23" s="644" t="s">
        <v>142</v>
      </c>
      <c r="C23" s="645"/>
      <c r="D23" s="646"/>
      <c r="E23" s="108">
        <f>+Invoice!E23</f>
        <v>0</v>
      </c>
      <c r="F23" s="109">
        <f>+Invoice!F23</f>
        <v>0</v>
      </c>
      <c r="G23" s="110">
        <f t="shared" si="0"/>
        <v>0</v>
      </c>
      <c r="H23" s="111">
        <f t="shared" si="1"/>
        <v>0</v>
      </c>
      <c r="I23" s="379">
        <f t="shared" si="2"/>
        <v>0</v>
      </c>
      <c r="J23" s="381">
        <f t="shared" si="3"/>
        <v>0</v>
      </c>
      <c r="K23" s="125">
        <f t="shared" si="4"/>
        <v>0</v>
      </c>
      <c r="L23" s="236"/>
      <c r="M23" s="237"/>
      <c r="N23" s="383"/>
      <c r="O23" s="238"/>
      <c r="P23" s="236"/>
      <c r="Q23" s="237"/>
      <c r="R23" s="383"/>
      <c r="S23" s="238"/>
      <c r="T23" s="236"/>
      <c r="U23" s="237"/>
      <c r="V23" s="383"/>
      <c r="W23" s="238"/>
      <c r="X23" s="236"/>
      <c r="Y23" s="237"/>
      <c r="Z23" s="383"/>
      <c r="AA23" s="238"/>
      <c r="AB23" s="236"/>
      <c r="AC23" s="237"/>
      <c r="AD23" s="383"/>
      <c r="AE23" s="238"/>
      <c r="AF23" s="236"/>
      <c r="AG23" s="237"/>
      <c r="AH23" s="383"/>
      <c r="AI23" s="238"/>
      <c r="AJ23" s="236"/>
      <c r="AK23" s="237"/>
      <c r="AL23" s="383"/>
      <c r="AM23" s="238"/>
      <c r="AN23" s="236"/>
      <c r="AO23" s="237"/>
      <c r="AP23" s="383"/>
      <c r="AQ23" s="238"/>
      <c r="AR23" s="236"/>
      <c r="AS23" s="237"/>
      <c r="AT23" s="383"/>
      <c r="AU23" s="238"/>
      <c r="AV23" s="236"/>
      <c r="AW23" s="237"/>
      <c r="AX23" s="383"/>
      <c r="AY23" s="238"/>
      <c r="AZ23" s="236"/>
      <c r="BA23" s="237"/>
      <c r="BB23" s="383"/>
      <c r="BC23" s="238"/>
      <c r="BD23" s="236"/>
      <c r="BE23" s="237"/>
      <c r="BF23" s="383"/>
      <c r="BG23" s="238"/>
      <c r="BH23" s="527"/>
      <c r="BI23" s="528"/>
      <c r="BJ23" s="529"/>
      <c r="BK23" s="530"/>
    </row>
    <row r="24" spans="1:63" x14ac:dyDescent="0.25">
      <c r="A24" s="534" t="s">
        <v>23</v>
      </c>
      <c r="B24" s="644" t="s">
        <v>28</v>
      </c>
      <c r="C24" s="645"/>
      <c r="D24" s="646"/>
      <c r="E24" s="108">
        <f>+Invoice!E24</f>
        <v>0</v>
      </c>
      <c r="F24" s="109">
        <f>+Invoice!F24</f>
        <v>0</v>
      </c>
      <c r="G24" s="110">
        <f t="shared" si="0"/>
        <v>0</v>
      </c>
      <c r="H24" s="111">
        <f t="shared" si="1"/>
        <v>0</v>
      </c>
      <c r="I24" s="379">
        <f t="shared" si="2"/>
        <v>0</v>
      </c>
      <c r="J24" s="381">
        <f t="shared" si="3"/>
        <v>0</v>
      </c>
      <c r="K24" s="125">
        <f t="shared" si="4"/>
        <v>0</v>
      </c>
      <c r="L24" s="236"/>
      <c r="M24" s="237"/>
      <c r="N24" s="383"/>
      <c r="O24" s="238"/>
      <c r="P24" s="236"/>
      <c r="Q24" s="237"/>
      <c r="R24" s="383"/>
      <c r="S24" s="238"/>
      <c r="T24" s="236"/>
      <c r="U24" s="237"/>
      <c r="V24" s="383"/>
      <c r="W24" s="238"/>
      <c r="X24" s="236"/>
      <c r="Y24" s="237"/>
      <c r="Z24" s="383"/>
      <c r="AA24" s="238"/>
      <c r="AB24" s="236"/>
      <c r="AC24" s="237"/>
      <c r="AD24" s="383"/>
      <c r="AE24" s="238"/>
      <c r="AF24" s="236"/>
      <c r="AG24" s="237"/>
      <c r="AH24" s="383"/>
      <c r="AI24" s="238"/>
      <c r="AJ24" s="236"/>
      <c r="AK24" s="237"/>
      <c r="AL24" s="383"/>
      <c r="AM24" s="238"/>
      <c r="AN24" s="236"/>
      <c r="AO24" s="237"/>
      <c r="AP24" s="383"/>
      <c r="AQ24" s="238"/>
      <c r="AR24" s="236"/>
      <c r="AS24" s="237"/>
      <c r="AT24" s="383"/>
      <c r="AU24" s="238"/>
      <c r="AV24" s="236"/>
      <c r="AW24" s="237"/>
      <c r="AX24" s="383"/>
      <c r="AY24" s="238"/>
      <c r="AZ24" s="236"/>
      <c r="BA24" s="237"/>
      <c r="BB24" s="383"/>
      <c r="BC24" s="238"/>
      <c r="BD24" s="236"/>
      <c r="BE24" s="237"/>
      <c r="BF24" s="383"/>
      <c r="BG24" s="238"/>
      <c r="BH24" s="527"/>
      <c r="BI24" s="528"/>
      <c r="BJ24" s="529"/>
      <c r="BK24" s="530"/>
    </row>
    <row r="25" spans="1:63" x14ac:dyDescent="0.25">
      <c r="A25" s="534" t="s">
        <v>24</v>
      </c>
      <c r="B25" s="644" t="s">
        <v>111</v>
      </c>
      <c r="C25" s="645"/>
      <c r="D25" s="646"/>
      <c r="E25" s="108">
        <f>+Invoice!E25</f>
        <v>0</v>
      </c>
      <c r="F25" s="109">
        <f>+Invoice!F25</f>
        <v>0</v>
      </c>
      <c r="G25" s="110">
        <f t="shared" si="0"/>
        <v>0</v>
      </c>
      <c r="H25" s="111">
        <f t="shared" si="1"/>
        <v>0</v>
      </c>
      <c r="I25" s="379">
        <f t="shared" si="2"/>
        <v>0</v>
      </c>
      <c r="J25" s="381">
        <f t="shared" si="3"/>
        <v>0</v>
      </c>
      <c r="K25" s="125">
        <f t="shared" si="4"/>
        <v>0</v>
      </c>
      <c r="L25" s="236"/>
      <c r="M25" s="237"/>
      <c r="N25" s="383"/>
      <c r="O25" s="238"/>
      <c r="P25" s="236"/>
      <c r="Q25" s="237"/>
      <c r="R25" s="383"/>
      <c r="S25" s="238"/>
      <c r="T25" s="236"/>
      <c r="U25" s="237"/>
      <c r="V25" s="383"/>
      <c r="W25" s="238"/>
      <c r="X25" s="236"/>
      <c r="Y25" s="237"/>
      <c r="Z25" s="383"/>
      <c r="AA25" s="238"/>
      <c r="AB25" s="236"/>
      <c r="AC25" s="237"/>
      <c r="AD25" s="383"/>
      <c r="AE25" s="238"/>
      <c r="AF25" s="236"/>
      <c r="AG25" s="237"/>
      <c r="AH25" s="383"/>
      <c r="AI25" s="238"/>
      <c r="AJ25" s="236"/>
      <c r="AK25" s="237"/>
      <c r="AL25" s="383"/>
      <c r="AM25" s="238"/>
      <c r="AN25" s="236"/>
      <c r="AO25" s="237"/>
      <c r="AP25" s="383"/>
      <c r="AQ25" s="238"/>
      <c r="AR25" s="236"/>
      <c r="AS25" s="237"/>
      <c r="AT25" s="383"/>
      <c r="AU25" s="238"/>
      <c r="AV25" s="236"/>
      <c r="AW25" s="237"/>
      <c r="AX25" s="383"/>
      <c r="AY25" s="238"/>
      <c r="AZ25" s="236"/>
      <c r="BA25" s="237"/>
      <c r="BB25" s="383"/>
      <c r="BC25" s="238"/>
      <c r="BD25" s="236"/>
      <c r="BE25" s="237"/>
      <c r="BF25" s="383"/>
      <c r="BG25" s="238"/>
      <c r="BH25" s="527"/>
      <c r="BI25" s="528"/>
      <c r="BJ25" s="529"/>
      <c r="BK25" s="530"/>
    </row>
    <row r="26" spans="1:63" x14ac:dyDescent="0.25">
      <c r="A26" s="534" t="s">
        <v>25</v>
      </c>
      <c r="B26" s="644" t="s">
        <v>146</v>
      </c>
      <c r="C26" s="645"/>
      <c r="D26" s="646"/>
      <c r="E26" s="108">
        <f>+Invoice!E26</f>
        <v>0</v>
      </c>
      <c r="F26" s="109">
        <f>+Invoice!F26</f>
        <v>0</v>
      </c>
      <c r="G26" s="110">
        <f t="shared" si="0"/>
        <v>0</v>
      </c>
      <c r="H26" s="111">
        <f t="shared" si="1"/>
        <v>0</v>
      </c>
      <c r="I26" s="379">
        <f t="shared" si="2"/>
        <v>0</v>
      </c>
      <c r="J26" s="381">
        <f t="shared" si="3"/>
        <v>0</v>
      </c>
      <c r="K26" s="125">
        <f t="shared" si="4"/>
        <v>0</v>
      </c>
      <c r="L26" s="236"/>
      <c r="M26" s="237"/>
      <c r="N26" s="383"/>
      <c r="O26" s="238"/>
      <c r="P26" s="236"/>
      <c r="Q26" s="237"/>
      <c r="R26" s="383"/>
      <c r="S26" s="238"/>
      <c r="T26" s="236"/>
      <c r="U26" s="237"/>
      <c r="V26" s="383"/>
      <c r="W26" s="238"/>
      <c r="X26" s="236"/>
      <c r="Y26" s="237"/>
      <c r="Z26" s="383"/>
      <c r="AA26" s="238"/>
      <c r="AB26" s="236"/>
      <c r="AC26" s="237"/>
      <c r="AD26" s="383"/>
      <c r="AE26" s="238"/>
      <c r="AF26" s="236"/>
      <c r="AG26" s="237"/>
      <c r="AH26" s="383"/>
      <c r="AI26" s="238"/>
      <c r="AJ26" s="236"/>
      <c r="AK26" s="237"/>
      <c r="AL26" s="383"/>
      <c r="AM26" s="238"/>
      <c r="AN26" s="236"/>
      <c r="AO26" s="237"/>
      <c r="AP26" s="383"/>
      <c r="AQ26" s="238"/>
      <c r="AR26" s="236"/>
      <c r="AS26" s="237"/>
      <c r="AT26" s="383"/>
      <c r="AU26" s="238"/>
      <c r="AV26" s="236"/>
      <c r="AW26" s="237"/>
      <c r="AX26" s="383"/>
      <c r="AY26" s="238"/>
      <c r="AZ26" s="236"/>
      <c r="BA26" s="237"/>
      <c r="BB26" s="383"/>
      <c r="BC26" s="238"/>
      <c r="BD26" s="236"/>
      <c r="BE26" s="237"/>
      <c r="BF26" s="383"/>
      <c r="BG26" s="238"/>
      <c r="BH26" s="527"/>
      <c r="BI26" s="528"/>
      <c r="BJ26" s="529"/>
      <c r="BK26" s="530"/>
    </row>
    <row r="27" spans="1:63" x14ac:dyDescent="0.25">
      <c r="A27" s="534" t="s">
        <v>26</v>
      </c>
      <c r="B27" s="644" t="s">
        <v>22</v>
      </c>
      <c r="C27" s="645"/>
      <c r="D27" s="646"/>
      <c r="E27" s="108">
        <f>+Invoice!E27</f>
        <v>0</v>
      </c>
      <c r="F27" s="109">
        <f>+Invoice!F27</f>
        <v>0</v>
      </c>
      <c r="G27" s="110">
        <f t="shared" si="0"/>
        <v>0</v>
      </c>
      <c r="H27" s="111">
        <f t="shared" si="1"/>
        <v>0</v>
      </c>
      <c r="I27" s="379">
        <f t="shared" si="2"/>
        <v>0</v>
      </c>
      <c r="J27" s="381">
        <f t="shared" si="3"/>
        <v>0</v>
      </c>
      <c r="K27" s="125">
        <f t="shared" si="4"/>
        <v>0</v>
      </c>
      <c r="L27" s="236"/>
      <c r="M27" s="237"/>
      <c r="N27" s="383"/>
      <c r="O27" s="238"/>
      <c r="P27" s="236"/>
      <c r="Q27" s="237"/>
      <c r="R27" s="383"/>
      <c r="S27" s="238"/>
      <c r="T27" s="236"/>
      <c r="U27" s="237"/>
      <c r="V27" s="383"/>
      <c r="W27" s="238"/>
      <c r="X27" s="236"/>
      <c r="Y27" s="237"/>
      <c r="Z27" s="383"/>
      <c r="AA27" s="238"/>
      <c r="AB27" s="236"/>
      <c r="AC27" s="237"/>
      <c r="AD27" s="383"/>
      <c r="AE27" s="238"/>
      <c r="AF27" s="236"/>
      <c r="AG27" s="237"/>
      <c r="AH27" s="383"/>
      <c r="AI27" s="238"/>
      <c r="AJ27" s="236"/>
      <c r="AK27" s="237"/>
      <c r="AL27" s="383"/>
      <c r="AM27" s="238"/>
      <c r="AN27" s="236"/>
      <c r="AO27" s="237"/>
      <c r="AP27" s="383"/>
      <c r="AQ27" s="238"/>
      <c r="AR27" s="236"/>
      <c r="AS27" s="237"/>
      <c r="AT27" s="383"/>
      <c r="AU27" s="238"/>
      <c r="AV27" s="236"/>
      <c r="AW27" s="237"/>
      <c r="AX27" s="383"/>
      <c r="AY27" s="238"/>
      <c r="AZ27" s="236"/>
      <c r="BA27" s="237"/>
      <c r="BB27" s="383"/>
      <c r="BC27" s="238"/>
      <c r="BD27" s="236"/>
      <c r="BE27" s="237"/>
      <c r="BF27" s="383"/>
      <c r="BG27" s="238"/>
      <c r="BH27" s="527"/>
      <c r="BI27" s="528"/>
      <c r="BJ27" s="529"/>
      <c r="BK27" s="530"/>
    </row>
    <row r="28" spans="1:63" x14ac:dyDescent="0.25">
      <c r="A28" s="534" t="s">
        <v>27</v>
      </c>
      <c r="B28" s="644" t="s">
        <v>82</v>
      </c>
      <c r="C28" s="645"/>
      <c r="D28" s="646"/>
      <c r="E28" s="108">
        <f>+Invoice!E28</f>
        <v>0</v>
      </c>
      <c r="F28" s="109">
        <f>+Invoice!F28</f>
        <v>0</v>
      </c>
      <c r="G28" s="110">
        <f t="shared" si="0"/>
        <v>0</v>
      </c>
      <c r="H28" s="111">
        <f t="shared" si="1"/>
        <v>0</v>
      </c>
      <c r="I28" s="379">
        <f t="shared" si="2"/>
        <v>0</v>
      </c>
      <c r="J28" s="381">
        <f t="shared" si="3"/>
        <v>0</v>
      </c>
      <c r="K28" s="125">
        <f t="shared" si="4"/>
        <v>0</v>
      </c>
      <c r="L28" s="236"/>
      <c r="M28" s="237"/>
      <c r="N28" s="383"/>
      <c r="O28" s="238"/>
      <c r="P28" s="236"/>
      <c r="Q28" s="237"/>
      <c r="R28" s="383"/>
      <c r="S28" s="238"/>
      <c r="T28" s="236"/>
      <c r="U28" s="237"/>
      <c r="V28" s="383"/>
      <c r="W28" s="238"/>
      <c r="X28" s="236"/>
      <c r="Y28" s="237"/>
      <c r="Z28" s="383"/>
      <c r="AA28" s="238"/>
      <c r="AB28" s="236"/>
      <c r="AC28" s="237"/>
      <c r="AD28" s="383"/>
      <c r="AE28" s="238"/>
      <c r="AF28" s="236"/>
      <c r="AG28" s="237"/>
      <c r="AH28" s="383"/>
      <c r="AI28" s="238"/>
      <c r="AJ28" s="236"/>
      <c r="AK28" s="237"/>
      <c r="AL28" s="383"/>
      <c r="AM28" s="238"/>
      <c r="AN28" s="236"/>
      <c r="AO28" s="237"/>
      <c r="AP28" s="383"/>
      <c r="AQ28" s="238"/>
      <c r="AR28" s="236"/>
      <c r="AS28" s="237"/>
      <c r="AT28" s="383"/>
      <c r="AU28" s="238"/>
      <c r="AV28" s="236"/>
      <c r="AW28" s="237"/>
      <c r="AX28" s="383"/>
      <c r="AY28" s="238"/>
      <c r="AZ28" s="236"/>
      <c r="BA28" s="237"/>
      <c r="BB28" s="383"/>
      <c r="BC28" s="238"/>
      <c r="BD28" s="236"/>
      <c r="BE28" s="237"/>
      <c r="BF28" s="383"/>
      <c r="BG28" s="238"/>
      <c r="BH28" s="527"/>
      <c r="BI28" s="528"/>
      <c r="BJ28" s="529"/>
      <c r="BK28" s="530"/>
    </row>
    <row r="29" spans="1:63" x14ac:dyDescent="0.25">
      <c r="A29" s="534" t="s">
        <v>112</v>
      </c>
      <c r="B29" s="644" t="s">
        <v>113</v>
      </c>
      <c r="C29" s="645"/>
      <c r="D29" s="646"/>
      <c r="E29" s="108">
        <f>+Invoice!E29</f>
        <v>0</v>
      </c>
      <c r="F29" s="109">
        <f>+Invoice!F29</f>
        <v>0</v>
      </c>
      <c r="G29" s="110">
        <f t="shared" si="0"/>
        <v>0</v>
      </c>
      <c r="H29" s="111">
        <f t="shared" si="1"/>
        <v>0</v>
      </c>
      <c r="I29" s="379">
        <f t="shared" si="2"/>
        <v>0</v>
      </c>
      <c r="J29" s="381">
        <f t="shared" si="3"/>
        <v>0</v>
      </c>
      <c r="K29" s="125">
        <f t="shared" si="4"/>
        <v>0</v>
      </c>
      <c r="L29" s="236"/>
      <c r="M29" s="237"/>
      <c r="N29" s="383"/>
      <c r="O29" s="238"/>
      <c r="P29" s="236"/>
      <c r="Q29" s="237"/>
      <c r="R29" s="383"/>
      <c r="S29" s="238"/>
      <c r="T29" s="236"/>
      <c r="U29" s="237"/>
      <c r="V29" s="383"/>
      <c r="W29" s="238"/>
      <c r="X29" s="236"/>
      <c r="Y29" s="237"/>
      <c r="Z29" s="383"/>
      <c r="AA29" s="238"/>
      <c r="AB29" s="236"/>
      <c r="AC29" s="237"/>
      <c r="AD29" s="383"/>
      <c r="AE29" s="238"/>
      <c r="AF29" s="236"/>
      <c r="AG29" s="237"/>
      <c r="AH29" s="383"/>
      <c r="AI29" s="238"/>
      <c r="AJ29" s="236"/>
      <c r="AK29" s="237"/>
      <c r="AL29" s="383"/>
      <c r="AM29" s="238"/>
      <c r="AN29" s="236"/>
      <c r="AO29" s="237"/>
      <c r="AP29" s="383"/>
      <c r="AQ29" s="238"/>
      <c r="AR29" s="236"/>
      <c r="AS29" s="237"/>
      <c r="AT29" s="383"/>
      <c r="AU29" s="238"/>
      <c r="AV29" s="236"/>
      <c r="AW29" s="237"/>
      <c r="AX29" s="383"/>
      <c r="AY29" s="238"/>
      <c r="AZ29" s="236"/>
      <c r="BA29" s="237"/>
      <c r="BB29" s="383"/>
      <c r="BC29" s="238"/>
      <c r="BD29" s="236"/>
      <c r="BE29" s="237"/>
      <c r="BF29" s="383"/>
      <c r="BG29" s="238"/>
      <c r="BH29" s="527"/>
      <c r="BI29" s="528"/>
      <c r="BJ29" s="529"/>
      <c r="BK29" s="530"/>
    </row>
    <row r="30" spans="1:63" x14ac:dyDescent="0.25">
      <c r="A30" s="534"/>
      <c r="B30" s="644"/>
      <c r="C30" s="645"/>
      <c r="D30" s="646"/>
      <c r="E30" s="108"/>
      <c r="F30" s="109"/>
      <c r="G30" s="110"/>
      <c r="H30" s="111"/>
      <c r="I30" s="379"/>
      <c r="J30" s="381"/>
      <c r="K30" s="125"/>
      <c r="L30" s="236"/>
      <c r="M30" s="237"/>
      <c r="N30" s="383"/>
      <c r="O30" s="238"/>
      <c r="P30" s="236"/>
      <c r="Q30" s="237"/>
      <c r="R30" s="383"/>
      <c r="S30" s="238"/>
      <c r="T30" s="236"/>
      <c r="U30" s="237"/>
      <c r="V30" s="383"/>
      <c r="W30" s="238"/>
      <c r="X30" s="236"/>
      <c r="Y30" s="237"/>
      <c r="Z30" s="383"/>
      <c r="AA30" s="238"/>
      <c r="AB30" s="236"/>
      <c r="AC30" s="237"/>
      <c r="AD30" s="383"/>
      <c r="AE30" s="238"/>
      <c r="AF30" s="236"/>
      <c r="AG30" s="237"/>
      <c r="AH30" s="383"/>
      <c r="AI30" s="238"/>
      <c r="AJ30" s="236"/>
      <c r="AK30" s="237"/>
      <c r="AL30" s="383"/>
      <c r="AM30" s="238"/>
      <c r="AN30" s="236"/>
      <c r="AO30" s="237"/>
      <c r="AP30" s="383"/>
      <c r="AQ30" s="238"/>
      <c r="AR30" s="236"/>
      <c r="AS30" s="237"/>
      <c r="AT30" s="383"/>
      <c r="AU30" s="238"/>
      <c r="AV30" s="236"/>
      <c r="AW30" s="237"/>
      <c r="AX30" s="383"/>
      <c r="AY30" s="238"/>
      <c r="AZ30" s="236"/>
      <c r="BA30" s="237"/>
      <c r="BB30" s="383"/>
      <c r="BC30" s="238"/>
      <c r="BD30" s="236"/>
      <c r="BE30" s="237"/>
      <c r="BF30" s="383"/>
      <c r="BG30" s="238"/>
      <c r="BH30" s="527"/>
      <c r="BI30" s="528"/>
      <c r="BJ30" s="529"/>
      <c r="BK30" s="530"/>
    </row>
    <row r="31" spans="1:63" x14ac:dyDescent="0.25">
      <c r="A31" s="534" t="s">
        <v>243</v>
      </c>
      <c r="B31" s="644" t="s">
        <v>244</v>
      </c>
      <c r="C31" s="645"/>
      <c r="D31" s="646"/>
      <c r="E31" s="512">
        <f>+Invoice!E31</f>
        <v>0</v>
      </c>
      <c r="F31" s="109">
        <f>+Invoice!F31</f>
        <v>0</v>
      </c>
      <c r="G31" s="513">
        <f t="shared" ref="G31" si="5">SUM(L31,P31,T31,X31,AB31,AF31,AJ31,AN31,AR31,AV31,AZ31,BD31,BH31)</f>
        <v>0</v>
      </c>
      <c r="H31" s="514">
        <f t="shared" si="1"/>
        <v>0</v>
      </c>
      <c r="I31" s="379">
        <f t="shared" ref="I31" si="6">SUM(N31,R31,V31,Z31,AD31,AH31,AL31,AP31,AT31,AX31,BB31,BF31,BJ31)</f>
        <v>0</v>
      </c>
      <c r="J31" s="515">
        <f t="shared" ref="J31" si="7">SUM(O31,S31,W31,AA31,AE31,AI31,AM31,AQ31,AU31,AY31,BC31,BG31,BK31)</f>
        <v>0</v>
      </c>
      <c r="K31" s="125">
        <f t="shared" ref="K31" si="8">SUM(G31:J31)</f>
        <v>0</v>
      </c>
      <c r="L31" s="513"/>
      <c r="M31" s="514"/>
      <c r="N31" s="383"/>
      <c r="O31" s="532"/>
      <c r="P31" s="513"/>
      <c r="Q31" s="514"/>
      <c r="R31" s="383"/>
      <c r="S31" s="532"/>
      <c r="T31" s="513"/>
      <c r="U31" s="514"/>
      <c r="V31" s="383"/>
      <c r="W31" s="532"/>
      <c r="X31" s="513"/>
      <c r="Y31" s="514"/>
      <c r="Z31" s="383"/>
      <c r="AA31" s="532"/>
      <c r="AB31" s="513"/>
      <c r="AC31" s="514"/>
      <c r="AD31" s="383"/>
      <c r="AE31" s="532"/>
      <c r="AF31" s="513"/>
      <c r="AG31" s="514"/>
      <c r="AH31" s="383"/>
      <c r="AI31" s="532"/>
      <c r="AJ31" s="513"/>
      <c r="AK31" s="514"/>
      <c r="AL31" s="383"/>
      <c r="AM31" s="532"/>
      <c r="AN31" s="513"/>
      <c r="AO31" s="514"/>
      <c r="AP31" s="383"/>
      <c r="AQ31" s="532"/>
      <c r="AR31" s="513"/>
      <c r="AS31" s="514"/>
      <c r="AT31" s="383"/>
      <c r="AU31" s="532"/>
      <c r="AV31" s="513"/>
      <c r="AW31" s="514"/>
      <c r="AX31" s="383"/>
      <c r="AY31" s="532"/>
      <c r="AZ31" s="513"/>
      <c r="BA31" s="514"/>
      <c r="BB31" s="383"/>
      <c r="BC31" s="532"/>
      <c r="BD31" s="513"/>
      <c r="BE31" s="514"/>
      <c r="BF31" s="383"/>
      <c r="BG31" s="532"/>
      <c r="BH31" s="424"/>
      <c r="BI31" s="425"/>
      <c r="BJ31" s="529"/>
      <c r="BK31" s="533"/>
    </row>
    <row r="32" spans="1:63" ht="15.75" thickBot="1" x14ac:dyDescent="0.3">
      <c r="A32" s="531"/>
      <c r="B32" s="644"/>
      <c r="C32" s="645"/>
      <c r="D32" s="646"/>
      <c r="E32" s="113"/>
      <c r="F32" s="114"/>
      <c r="G32" s="123">
        <f t="shared" si="0"/>
        <v>0</v>
      </c>
      <c r="H32" s="124">
        <f>SUM(M32,Q32,U32,Y32,AC32,AG32,AK32,AO32,AS32,BA32,AW32,BE32,BI32)</f>
        <v>0</v>
      </c>
      <c r="I32" s="380">
        <f t="shared" si="2"/>
        <v>0</v>
      </c>
      <c r="J32" s="384">
        <f t="shared" si="3"/>
        <v>0</v>
      </c>
      <c r="K32" s="126">
        <f t="shared" si="4"/>
        <v>0</v>
      </c>
      <c r="L32" s="236"/>
      <c r="M32" s="237"/>
      <c r="N32" s="383"/>
      <c r="O32" s="238"/>
      <c r="P32" s="236"/>
      <c r="Q32" s="237"/>
      <c r="R32" s="383"/>
      <c r="S32" s="238"/>
      <c r="T32" s="236"/>
      <c r="U32" s="237"/>
      <c r="V32" s="383"/>
      <c r="W32" s="238"/>
      <c r="X32" s="236"/>
      <c r="Y32" s="237"/>
      <c r="Z32" s="383"/>
      <c r="AA32" s="238"/>
      <c r="AB32" s="236"/>
      <c r="AC32" s="237"/>
      <c r="AD32" s="383"/>
      <c r="AE32" s="238"/>
      <c r="AF32" s="236"/>
      <c r="AG32" s="237"/>
      <c r="AH32" s="383"/>
      <c r="AI32" s="238"/>
      <c r="AJ32" s="236"/>
      <c r="AK32" s="237"/>
      <c r="AL32" s="383"/>
      <c r="AM32" s="238"/>
      <c r="AN32" s="236"/>
      <c r="AO32" s="237"/>
      <c r="AP32" s="383"/>
      <c r="AQ32" s="238"/>
      <c r="AR32" s="236"/>
      <c r="AS32" s="237"/>
      <c r="AT32" s="383"/>
      <c r="AU32" s="238"/>
      <c r="AV32" s="236"/>
      <c r="AW32" s="237"/>
      <c r="AX32" s="383"/>
      <c r="AY32" s="238"/>
      <c r="AZ32" s="236"/>
      <c r="BA32" s="237"/>
      <c r="BB32" s="383"/>
      <c r="BC32" s="238"/>
      <c r="BD32" s="236"/>
      <c r="BE32" s="237"/>
      <c r="BF32" s="383"/>
      <c r="BG32" s="238"/>
      <c r="BH32" s="527"/>
      <c r="BI32" s="528"/>
      <c r="BJ32" s="529"/>
      <c r="BK32" s="530"/>
    </row>
    <row r="33" spans="2:63" s="5" customFormat="1" ht="15.75" thickBot="1" x14ac:dyDescent="0.3">
      <c r="B33" s="115"/>
      <c r="C33" s="116"/>
      <c r="D33" s="116"/>
      <c r="E33" s="117">
        <f>SUM(E9:E30)</f>
        <v>0</v>
      </c>
      <c r="F33" s="117">
        <f t="shared" ref="F33:BK33" si="9">SUM(F9:F30)</f>
        <v>0</v>
      </c>
      <c r="G33" s="117">
        <f t="shared" si="9"/>
        <v>0</v>
      </c>
      <c r="H33" s="117">
        <f t="shared" si="9"/>
        <v>0</v>
      </c>
      <c r="I33" s="117">
        <f t="shared" si="9"/>
        <v>0</v>
      </c>
      <c r="J33" s="117">
        <f t="shared" si="9"/>
        <v>0</v>
      </c>
      <c r="K33" s="117">
        <f t="shared" si="9"/>
        <v>0</v>
      </c>
      <c r="L33" s="118">
        <f t="shared" si="9"/>
        <v>0</v>
      </c>
      <c r="M33" s="119">
        <f t="shared" si="9"/>
        <v>0</v>
      </c>
      <c r="N33" s="119">
        <f>SUM(N9:N30)</f>
        <v>0</v>
      </c>
      <c r="O33" s="119">
        <f t="shared" si="9"/>
        <v>0</v>
      </c>
      <c r="P33" s="118">
        <f t="shared" si="9"/>
        <v>0</v>
      </c>
      <c r="Q33" s="119">
        <f t="shared" si="9"/>
        <v>0</v>
      </c>
      <c r="R33" s="119">
        <f t="shared" si="9"/>
        <v>0</v>
      </c>
      <c r="S33" s="119">
        <f t="shared" si="9"/>
        <v>0</v>
      </c>
      <c r="T33" s="118">
        <f t="shared" si="9"/>
        <v>0</v>
      </c>
      <c r="U33" s="119">
        <f t="shared" si="9"/>
        <v>0</v>
      </c>
      <c r="V33" s="119">
        <f t="shared" si="9"/>
        <v>0</v>
      </c>
      <c r="W33" s="119">
        <f t="shared" si="9"/>
        <v>0</v>
      </c>
      <c r="X33" s="118">
        <f t="shared" si="9"/>
        <v>0</v>
      </c>
      <c r="Y33" s="119">
        <f t="shared" si="9"/>
        <v>0</v>
      </c>
      <c r="Z33" s="119">
        <f t="shared" si="9"/>
        <v>0</v>
      </c>
      <c r="AA33" s="119">
        <f t="shared" si="9"/>
        <v>0</v>
      </c>
      <c r="AB33" s="118">
        <f t="shared" si="9"/>
        <v>0</v>
      </c>
      <c r="AC33" s="119">
        <f t="shared" si="9"/>
        <v>0</v>
      </c>
      <c r="AD33" s="119">
        <f t="shared" si="9"/>
        <v>0</v>
      </c>
      <c r="AE33" s="119">
        <f t="shared" si="9"/>
        <v>0</v>
      </c>
      <c r="AF33" s="118">
        <f t="shared" si="9"/>
        <v>0</v>
      </c>
      <c r="AG33" s="119">
        <f t="shared" si="9"/>
        <v>0</v>
      </c>
      <c r="AH33" s="119">
        <f t="shared" si="9"/>
        <v>0</v>
      </c>
      <c r="AI33" s="119">
        <f t="shared" si="9"/>
        <v>0</v>
      </c>
      <c r="AJ33" s="118">
        <f t="shared" si="9"/>
        <v>0</v>
      </c>
      <c r="AK33" s="119">
        <f t="shared" si="9"/>
        <v>0</v>
      </c>
      <c r="AL33" s="119">
        <f t="shared" si="9"/>
        <v>0</v>
      </c>
      <c r="AM33" s="119">
        <f t="shared" si="9"/>
        <v>0</v>
      </c>
      <c r="AN33" s="118">
        <f t="shared" si="9"/>
        <v>0</v>
      </c>
      <c r="AO33" s="119">
        <f t="shared" si="9"/>
        <v>0</v>
      </c>
      <c r="AP33" s="119">
        <f t="shared" si="9"/>
        <v>0</v>
      </c>
      <c r="AQ33" s="119">
        <f t="shared" si="9"/>
        <v>0</v>
      </c>
      <c r="AR33" s="118">
        <f t="shared" si="9"/>
        <v>0</v>
      </c>
      <c r="AS33" s="119">
        <f t="shared" si="9"/>
        <v>0</v>
      </c>
      <c r="AT33" s="119">
        <f t="shared" si="9"/>
        <v>0</v>
      </c>
      <c r="AU33" s="119">
        <f t="shared" si="9"/>
        <v>0</v>
      </c>
      <c r="AV33" s="118">
        <f t="shared" si="9"/>
        <v>0</v>
      </c>
      <c r="AW33" s="119">
        <f t="shared" si="9"/>
        <v>0</v>
      </c>
      <c r="AX33" s="119">
        <f t="shared" si="9"/>
        <v>0</v>
      </c>
      <c r="AY33" s="119">
        <f t="shared" si="9"/>
        <v>0</v>
      </c>
      <c r="AZ33" s="118">
        <f t="shared" si="9"/>
        <v>0</v>
      </c>
      <c r="BA33" s="119">
        <f t="shared" si="9"/>
        <v>0</v>
      </c>
      <c r="BB33" s="119">
        <f t="shared" si="9"/>
        <v>0</v>
      </c>
      <c r="BC33" s="119">
        <f t="shared" si="9"/>
        <v>0</v>
      </c>
      <c r="BD33" s="118">
        <f t="shared" si="9"/>
        <v>0</v>
      </c>
      <c r="BE33" s="119">
        <f t="shared" si="9"/>
        <v>0</v>
      </c>
      <c r="BF33" s="119">
        <f t="shared" si="9"/>
        <v>0</v>
      </c>
      <c r="BG33" s="119">
        <f t="shared" si="9"/>
        <v>0</v>
      </c>
      <c r="BH33" s="118">
        <f t="shared" si="9"/>
        <v>0</v>
      </c>
      <c r="BI33" s="119">
        <f t="shared" si="9"/>
        <v>0</v>
      </c>
      <c r="BJ33" s="119">
        <f t="shared" si="9"/>
        <v>0</v>
      </c>
      <c r="BK33" s="120">
        <f t="shared" si="9"/>
        <v>0</v>
      </c>
    </row>
    <row r="34" spans="2:63" s="17" customFormat="1" ht="15.75" thickTop="1" x14ac:dyDescent="0.25">
      <c r="B34" s="516"/>
      <c r="C34" s="517"/>
      <c r="D34" s="517"/>
      <c r="E34" s="121" t="s">
        <v>220</v>
      </c>
      <c r="F34" s="122">
        <f>+F33+E33</f>
        <v>0</v>
      </c>
      <c r="G34" s="122"/>
      <c r="H34" s="122"/>
      <c r="I34" s="122"/>
      <c r="J34" s="122"/>
      <c r="K34" s="122"/>
      <c r="L34" s="122"/>
      <c r="M34" s="122"/>
      <c r="N34" s="122"/>
      <c r="O34" s="122"/>
      <c r="P34" s="122"/>
      <c r="Q34" s="122"/>
      <c r="R34" s="122"/>
      <c r="S34" s="122"/>
      <c r="T34" s="122"/>
      <c r="U34" s="122"/>
      <c r="V34" s="122"/>
      <c r="W34" s="122"/>
      <c r="X34" s="122"/>
      <c r="Y34" s="122"/>
      <c r="Z34" s="122"/>
      <c r="AA34" s="122"/>
      <c r="AB34" s="122"/>
      <c r="AC34" s="122"/>
      <c r="AD34" s="122"/>
      <c r="AE34" s="122"/>
      <c r="AF34" s="122"/>
      <c r="AG34" s="122"/>
      <c r="AH34" s="122"/>
      <c r="AI34" s="122"/>
      <c r="AJ34" s="122"/>
      <c r="AK34" s="122"/>
      <c r="AL34" s="122"/>
      <c r="AM34" s="122"/>
      <c r="AN34" s="122"/>
      <c r="AO34" s="122"/>
      <c r="AP34" s="122"/>
      <c r="AQ34" s="122"/>
      <c r="AR34" s="122"/>
      <c r="AS34" s="122"/>
      <c r="AT34" s="122"/>
      <c r="AU34" s="122"/>
      <c r="AV34" s="122"/>
      <c r="AW34" s="122"/>
      <c r="AX34" s="122"/>
      <c r="AY34" s="122"/>
      <c r="AZ34" s="122"/>
      <c r="BA34" s="122"/>
      <c r="BB34" s="122"/>
      <c r="BC34" s="122"/>
      <c r="BD34" s="122"/>
      <c r="BE34" s="122"/>
      <c r="BF34" s="122"/>
      <c r="BG34" s="122"/>
      <c r="BH34" s="122"/>
      <c r="BI34" s="122"/>
      <c r="BJ34" s="122"/>
      <c r="BK34" s="122"/>
    </row>
    <row r="35" spans="2:63" ht="19.5" customHeight="1" x14ac:dyDescent="0.25">
      <c r="B35" s="519"/>
      <c r="C35" s="520"/>
      <c r="D35" s="521"/>
      <c r="E35" s="520"/>
      <c r="F35" s="522"/>
      <c r="G35" s="17"/>
      <c r="H35" s="17"/>
    </row>
    <row r="36" spans="2:63" ht="15.75" x14ac:dyDescent="0.25">
      <c r="B36" s="523"/>
      <c r="C36" s="521"/>
      <c r="D36" s="521"/>
      <c r="E36" s="520"/>
      <c r="F36" s="524"/>
      <c r="G36" s="525"/>
      <c r="H36" s="525" t="s">
        <v>84</v>
      </c>
      <c r="I36" s="525" t="s">
        <v>84</v>
      </c>
      <c r="J36" s="518"/>
    </row>
    <row r="37" spans="2:63" ht="15.75" x14ac:dyDescent="0.25">
      <c r="B37" s="519" t="s">
        <v>180</v>
      </c>
      <c r="C37" s="519"/>
      <c r="D37" s="519"/>
      <c r="E37" s="520"/>
      <c r="F37" s="526"/>
      <c r="G37" s="526"/>
      <c r="H37" s="526">
        <f>+H33</f>
        <v>0</v>
      </c>
      <c r="I37" s="128">
        <f>IFERROR(H37/K33,0)</f>
        <v>0</v>
      </c>
      <c r="J37" s="377"/>
    </row>
    <row r="38" spans="2:63" ht="15.75" x14ac:dyDescent="0.25">
      <c r="B38" s="519" t="s">
        <v>114</v>
      </c>
      <c r="C38" s="466"/>
      <c r="D38" s="466"/>
      <c r="E38" s="520"/>
      <c r="F38" s="526"/>
      <c r="G38" s="526"/>
      <c r="H38" s="526">
        <f>H23</f>
        <v>0</v>
      </c>
      <c r="I38" s="128">
        <f>IFERROR(H38/K23,0)</f>
        <v>0</v>
      </c>
      <c r="J38" s="377"/>
    </row>
    <row r="39" spans="2:63" ht="15.75" x14ac:dyDescent="0.25">
      <c r="B39" s="521"/>
      <c r="C39" s="521"/>
      <c r="D39" s="521"/>
      <c r="E39" s="520"/>
    </row>
    <row r="40" spans="2:63" ht="15.75" x14ac:dyDescent="0.25">
      <c r="B40" s="519" t="s">
        <v>107</v>
      </c>
      <c r="C40"/>
      <c r="D40"/>
    </row>
    <row r="41" spans="2:63" x14ac:dyDescent="0.25">
      <c r="B41"/>
      <c r="C41"/>
      <c r="D41"/>
    </row>
  </sheetData>
  <sheetProtection algorithmName="SHA-512" hashValue="NgOq95FAbkLezkr372eHghc1mPCBFimDjORKVNp0M5C5D3zZ9JLhbtuqdk2VB5HzTXdAp3p3PdnLgv/EKU4kag==" saltValue="vIpETn3JTYpcTxoOJYXdZg==" spinCount="100000" sheet="1" formatColumns="0" formatRows="0"/>
  <mergeCells count="45">
    <mergeCell ref="AF7:AI7"/>
    <mergeCell ref="A1:K1"/>
    <mergeCell ref="A2:K2"/>
    <mergeCell ref="C4:F4"/>
    <mergeCell ref="C6:D6"/>
    <mergeCell ref="C5:D5"/>
    <mergeCell ref="P7:S7"/>
    <mergeCell ref="E7:F7"/>
    <mergeCell ref="T7:W7"/>
    <mergeCell ref="X7:AA7"/>
    <mergeCell ref="AB7:AE7"/>
    <mergeCell ref="B9:D9"/>
    <mergeCell ref="B10:D10"/>
    <mergeCell ref="G7:K7"/>
    <mergeCell ref="A8:D8"/>
    <mergeCell ref="L7:O7"/>
    <mergeCell ref="B19:D19"/>
    <mergeCell ref="B20:D20"/>
    <mergeCell ref="B11:D11"/>
    <mergeCell ref="B12:D12"/>
    <mergeCell ref="B13:D13"/>
    <mergeCell ref="B14:D14"/>
    <mergeCell ref="B15:D15"/>
    <mergeCell ref="B16:D16"/>
    <mergeCell ref="B17:D17"/>
    <mergeCell ref="B18:D18"/>
    <mergeCell ref="B32:D32"/>
    <mergeCell ref="B26:D26"/>
    <mergeCell ref="B27:D27"/>
    <mergeCell ref="B28:D28"/>
    <mergeCell ref="B29:D29"/>
    <mergeCell ref="B31:D31"/>
    <mergeCell ref="B30:D30"/>
    <mergeCell ref="B21:D21"/>
    <mergeCell ref="B22:D22"/>
    <mergeCell ref="B23:D23"/>
    <mergeCell ref="B24:D24"/>
    <mergeCell ref="B25:D25"/>
    <mergeCell ref="BD7:BG7"/>
    <mergeCell ref="BH7:BK7"/>
    <mergeCell ref="AJ7:AM7"/>
    <mergeCell ref="AN7:AQ7"/>
    <mergeCell ref="AR7:AU7"/>
    <mergeCell ref="AV7:AY7"/>
    <mergeCell ref="AZ7:BC7"/>
  </mergeCells>
  <pageMargins left="0.25" right="0.2" top="0.25" bottom="0.5" header="0.3" footer="0.3"/>
  <pageSetup scale="75" orientation="landscape" r:id="rId1"/>
  <headerFooter>
    <oddFooter>&amp;L&amp;8&amp;D - &amp;A&amp;R&amp;8Pg. &amp;P</oddFooter>
  </headerFooter>
  <colBreaks count="4" manualBreakCount="4">
    <brk id="11" max="37" man="1"/>
    <brk id="27" max="36" man="1"/>
    <brk id="43" max="36" man="1"/>
    <brk id="59" max="1048575" man="1"/>
  </colBreaks>
  <ignoredErrors>
    <ignoredError sqref="H9:H29 H32" 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theme="6" tint="0.39997558519241921"/>
    <pageSetUpPr fitToPage="1"/>
  </sheetPr>
  <dimension ref="A1:AM65"/>
  <sheetViews>
    <sheetView view="pageBreakPreview" topLeftCell="A6" zoomScale="70" zoomScaleNormal="90" zoomScaleSheetLayoutView="70" workbookViewId="0">
      <selection activeCell="G35" sqref="G35"/>
    </sheetView>
  </sheetViews>
  <sheetFormatPr defaultColWidth="9.140625" defaultRowHeight="15" x14ac:dyDescent="0.25"/>
  <cols>
    <col min="1" max="1" width="5" style="1" customWidth="1"/>
    <col min="2" max="2" width="15.85546875" style="1" customWidth="1"/>
    <col min="3" max="3" width="13.85546875" style="1" customWidth="1"/>
    <col min="4" max="4" width="6.85546875" style="239" customWidth="1"/>
    <col min="5" max="6" width="16" style="239" customWidth="1"/>
    <col min="7" max="11" width="16" style="1" customWidth="1"/>
    <col min="12" max="12" width="21" style="1" bestFit="1" customWidth="1"/>
    <col min="13" max="14" width="16" style="1" customWidth="1"/>
    <col min="15" max="15" width="16.42578125" style="1" customWidth="1"/>
    <col min="16" max="20" width="12.5703125" style="1" customWidth="1"/>
    <col min="21" max="16384" width="9.140625" style="1"/>
  </cols>
  <sheetData>
    <row r="1" spans="1:19" s="235" customFormat="1" ht="23.25" x14ac:dyDescent="0.35">
      <c r="A1" s="653" t="s">
        <v>83</v>
      </c>
      <c r="B1" s="653"/>
      <c r="C1" s="653"/>
      <c r="D1" s="653"/>
      <c r="E1" s="653"/>
      <c r="F1" s="653"/>
      <c r="G1" s="653"/>
      <c r="H1" s="653"/>
      <c r="I1" s="653"/>
      <c r="J1" s="653"/>
      <c r="K1" s="653"/>
      <c r="L1" s="653"/>
      <c r="M1" s="653"/>
      <c r="N1" s="653"/>
      <c r="Q1" s="240"/>
      <c r="R1" s="240"/>
      <c r="S1" s="241"/>
    </row>
    <row r="2" spans="1:19" s="242" customFormat="1" ht="24" thickBot="1" x14ac:dyDescent="0.3">
      <c r="A2" s="654" t="s">
        <v>58</v>
      </c>
      <c r="B2" s="654"/>
      <c r="C2" s="654"/>
      <c r="D2" s="654"/>
      <c r="E2" s="654"/>
      <c r="F2" s="654"/>
      <c r="G2" s="654"/>
      <c r="H2" s="654"/>
      <c r="I2" s="654"/>
      <c r="J2" s="654"/>
      <c r="K2" s="654"/>
      <c r="L2" s="654"/>
      <c r="M2" s="654"/>
      <c r="N2" s="654"/>
      <c r="Q2" s="243"/>
      <c r="R2" s="243"/>
      <c r="S2" s="244"/>
    </row>
    <row r="3" spans="1:19" s="245" customFormat="1" ht="18.75" x14ac:dyDescent="0.3">
      <c r="A3" s="290"/>
      <c r="B3" s="290"/>
      <c r="C3" s="290"/>
      <c r="D3" s="291"/>
      <c r="E3" s="291"/>
      <c r="F3" s="291"/>
      <c r="G3" s="291"/>
      <c r="H3" s="291"/>
      <c r="I3" s="291"/>
      <c r="J3" s="291"/>
      <c r="K3" s="18"/>
      <c r="L3" s="18"/>
      <c r="M3" s="18"/>
      <c r="N3" s="18"/>
      <c r="Q3" s="246"/>
      <c r="R3" s="246"/>
      <c r="S3" s="244"/>
    </row>
    <row r="4" spans="1:19" s="235" customFormat="1" ht="26.25" customHeight="1" x14ac:dyDescent="0.3">
      <c r="A4" s="16"/>
      <c r="B4" s="19" t="s">
        <v>59</v>
      </c>
      <c r="C4" s="672" t="str">
        <f>+Invoice!C4</f>
        <v>Ajax Corp</v>
      </c>
      <c r="D4" s="672"/>
      <c r="E4" s="672"/>
      <c r="F4" s="3"/>
      <c r="G4" s="3"/>
      <c r="H4" s="18"/>
      <c r="I4" s="18"/>
      <c r="J4" s="18"/>
      <c r="K4" s="3"/>
      <c r="L4" s="78" t="s">
        <v>81</v>
      </c>
      <c r="M4" s="292" t="str">
        <f>+Invoice!K4</f>
        <v>500</v>
      </c>
      <c r="N4" s="3"/>
      <c r="S4" s="241"/>
    </row>
    <row r="5" spans="1:19" s="231" customFormat="1" ht="26.25" customHeight="1" x14ac:dyDescent="0.3">
      <c r="A5" s="19"/>
      <c r="B5" s="19" t="s">
        <v>33</v>
      </c>
      <c r="C5" s="673" t="str">
        <f>+Invoice!C5</f>
        <v>XX</v>
      </c>
      <c r="D5" s="673"/>
      <c r="E5" s="16"/>
      <c r="F5" s="16"/>
      <c r="G5" s="16"/>
      <c r="H5" s="19"/>
      <c r="I5" s="19"/>
      <c r="J5" s="19"/>
      <c r="K5" s="16"/>
      <c r="L5" s="78" t="s">
        <v>95</v>
      </c>
      <c r="M5" s="293">
        <f>Invoice!K6</f>
        <v>45596</v>
      </c>
      <c r="N5" s="16"/>
      <c r="S5" s="281"/>
    </row>
    <row r="6" spans="1:19" s="231" customFormat="1" ht="26.25" customHeight="1" thickBot="1" x14ac:dyDescent="0.35">
      <c r="A6" s="19"/>
      <c r="B6" s="19" t="s">
        <v>35</v>
      </c>
      <c r="C6" s="673" t="str">
        <f>+Invoice!C6</f>
        <v>2024 - 2025</v>
      </c>
      <c r="D6" s="673"/>
      <c r="E6" s="16"/>
      <c r="F6" s="16"/>
      <c r="G6" s="16"/>
      <c r="H6" s="16"/>
      <c r="I6" s="16"/>
      <c r="J6" s="16"/>
      <c r="K6" s="16"/>
      <c r="L6" s="16"/>
      <c r="M6" s="16"/>
      <c r="N6" s="16"/>
      <c r="Q6" s="248"/>
      <c r="R6" s="248"/>
      <c r="S6" s="1"/>
    </row>
    <row r="7" spans="1:19" s="233" customFormat="1" ht="18" customHeight="1" thickBot="1" x14ac:dyDescent="0.35">
      <c r="A7" s="17"/>
      <c r="B7" s="17"/>
      <c r="C7" s="17"/>
      <c r="D7" s="294"/>
      <c r="E7" s="661" t="s">
        <v>56</v>
      </c>
      <c r="F7" s="662"/>
      <c r="G7" s="663" t="s">
        <v>40</v>
      </c>
      <c r="H7" s="664"/>
      <c r="I7" s="664"/>
      <c r="J7" s="664"/>
      <c r="K7" s="664"/>
      <c r="L7" s="665"/>
      <c r="M7" s="666" t="s">
        <v>55</v>
      </c>
      <c r="N7" s="668" t="s">
        <v>54</v>
      </c>
      <c r="O7" s="282"/>
      <c r="P7" s="1"/>
      <c r="Q7" s="1"/>
      <c r="R7" s="1"/>
    </row>
    <row r="8" spans="1:19" s="233" customFormat="1" ht="30" x14ac:dyDescent="0.25">
      <c r="A8" s="295"/>
      <c r="B8" s="670" t="s">
        <v>32</v>
      </c>
      <c r="C8" s="671"/>
      <c r="D8" s="671"/>
      <c r="E8" s="127" t="s">
        <v>38</v>
      </c>
      <c r="F8" s="138" t="s">
        <v>53</v>
      </c>
      <c r="G8" s="296" t="s">
        <v>167</v>
      </c>
      <c r="H8" s="297" t="s">
        <v>169</v>
      </c>
      <c r="I8" s="385" t="s">
        <v>183</v>
      </c>
      <c r="J8" s="138" t="s">
        <v>219</v>
      </c>
      <c r="K8" s="139" t="s">
        <v>62</v>
      </c>
      <c r="L8" s="139" t="s">
        <v>72</v>
      </c>
      <c r="M8" s="667"/>
      <c r="N8" s="669"/>
      <c r="O8" s="283"/>
      <c r="P8" s="1"/>
      <c r="Q8" s="1"/>
      <c r="R8" s="1"/>
    </row>
    <row r="9" spans="1:19" ht="18.75" customHeight="1" x14ac:dyDescent="0.25">
      <c r="A9" s="298" t="s">
        <v>0</v>
      </c>
      <c r="B9" s="658" t="s">
        <v>1</v>
      </c>
      <c r="C9" s="659"/>
      <c r="D9" s="659"/>
      <c r="E9" s="186">
        <f>+Invoice!E9</f>
        <v>0</v>
      </c>
      <c r="F9" s="187">
        <f>+Invoice!F9</f>
        <v>0</v>
      </c>
      <c r="G9" s="188">
        <f>'Monthly Tracking'!G9</f>
        <v>0</v>
      </c>
      <c r="H9" s="189">
        <f>'Monthly Tracking'!H9</f>
        <v>0</v>
      </c>
      <c r="I9" s="386">
        <f>'Monthly Tracking'!I9</f>
        <v>0</v>
      </c>
      <c r="J9" s="190">
        <f>'Monthly Tracking'!J9</f>
        <v>0</v>
      </c>
      <c r="K9" s="191">
        <f>SUM(H9:J9)</f>
        <v>0</v>
      </c>
      <c r="L9" s="191">
        <f>+K9+G9</f>
        <v>0</v>
      </c>
      <c r="M9" s="299">
        <f t="shared" ref="M9:M29" si="0">+E9-G9</f>
        <v>0</v>
      </c>
      <c r="N9" s="300">
        <f t="shared" ref="N9:N29" si="1">+F9-K9</f>
        <v>0</v>
      </c>
    </row>
    <row r="10" spans="1:19" ht="18.75" customHeight="1" x14ac:dyDescent="0.25">
      <c r="A10" s="298" t="s">
        <v>2</v>
      </c>
      <c r="B10" s="658" t="s">
        <v>3</v>
      </c>
      <c r="C10" s="659"/>
      <c r="D10" s="659"/>
      <c r="E10" s="192">
        <f>+Invoice!E10</f>
        <v>0</v>
      </c>
      <c r="F10" s="187">
        <f>+Invoice!F10</f>
        <v>0</v>
      </c>
      <c r="G10" s="188">
        <f>'Monthly Tracking'!G10</f>
        <v>0</v>
      </c>
      <c r="H10" s="189">
        <f>'Monthly Tracking'!H10</f>
        <v>0</v>
      </c>
      <c r="I10" s="386">
        <f>'Monthly Tracking'!I10</f>
        <v>0</v>
      </c>
      <c r="J10" s="190">
        <f>'Monthly Tracking'!J10</f>
        <v>0</v>
      </c>
      <c r="K10" s="191">
        <f t="shared" ref="K10:K29" si="2">SUM(H10:J10)</f>
        <v>0</v>
      </c>
      <c r="L10" s="191">
        <f t="shared" ref="L10:L29" si="3">+K10+G10</f>
        <v>0</v>
      </c>
      <c r="M10" s="299">
        <f t="shared" si="0"/>
        <v>0</v>
      </c>
      <c r="N10" s="301">
        <f t="shared" si="1"/>
        <v>0</v>
      </c>
    </row>
    <row r="11" spans="1:19" ht="18.75" customHeight="1" x14ac:dyDescent="0.25">
      <c r="A11" s="298" t="s">
        <v>4</v>
      </c>
      <c r="B11" s="658" t="s">
        <v>126</v>
      </c>
      <c r="C11" s="659"/>
      <c r="D11" s="659"/>
      <c r="E11" s="192">
        <f>+Invoice!E11</f>
        <v>0</v>
      </c>
      <c r="F11" s="187">
        <f>+Invoice!F11</f>
        <v>0</v>
      </c>
      <c r="G11" s="188">
        <f>'Monthly Tracking'!G11</f>
        <v>0</v>
      </c>
      <c r="H11" s="189">
        <f>'Monthly Tracking'!H11</f>
        <v>0</v>
      </c>
      <c r="I11" s="386">
        <f>'Monthly Tracking'!I11</f>
        <v>0</v>
      </c>
      <c r="J11" s="190">
        <f>'Monthly Tracking'!J11</f>
        <v>0</v>
      </c>
      <c r="K11" s="191">
        <f t="shared" si="2"/>
        <v>0</v>
      </c>
      <c r="L11" s="191">
        <f t="shared" si="3"/>
        <v>0</v>
      </c>
      <c r="M11" s="299">
        <f t="shared" si="0"/>
        <v>0</v>
      </c>
      <c r="N11" s="301">
        <f t="shared" si="1"/>
        <v>0</v>
      </c>
    </row>
    <row r="12" spans="1:19" ht="18.75" customHeight="1" x14ac:dyDescent="0.25">
      <c r="A12" s="298" t="s">
        <v>5</v>
      </c>
      <c r="B12" s="658" t="s">
        <v>8</v>
      </c>
      <c r="C12" s="659"/>
      <c r="D12" s="659"/>
      <c r="E12" s="192">
        <f>+Invoice!E12</f>
        <v>0</v>
      </c>
      <c r="F12" s="187">
        <f>+Invoice!F12</f>
        <v>0</v>
      </c>
      <c r="G12" s="188">
        <f>'Monthly Tracking'!G12</f>
        <v>0</v>
      </c>
      <c r="H12" s="189">
        <f>'Monthly Tracking'!H12</f>
        <v>0</v>
      </c>
      <c r="I12" s="386">
        <f>'Monthly Tracking'!I12</f>
        <v>0</v>
      </c>
      <c r="J12" s="190">
        <f>'Monthly Tracking'!J12</f>
        <v>0</v>
      </c>
      <c r="K12" s="191">
        <f t="shared" si="2"/>
        <v>0</v>
      </c>
      <c r="L12" s="191">
        <f t="shared" si="3"/>
        <v>0</v>
      </c>
      <c r="M12" s="299">
        <f t="shared" si="0"/>
        <v>0</v>
      </c>
      <c r="N12" s="301">
        <f t="shared" si="1"/>
        <v>0</v>
      </c>
    </row>
    <row r="13" spans="1:19" ht="18.75" customHeight="1" x14ac:dyDescent="0.25">
      <c r="A13" s="298" t="s">
        <v>6</v>
      </c>
      <c r="B13" s="658" t="s">
        <v>10</v>
      </c>
      <c r="C13" s="659"/>
      <c r="D13" s="659"/>
      <c r="E13" s="192">
        <f>+Invoice!E13</f>
        <v>0</v>
      </c>
      <c r="F13" s="187">
        <f>+Invoice!F13</f>
        <v>0</v>
      </c>
      <c r="G13" s="188">
        <f>'Monthly Tracking'!G13</f>
        <v>0</v>
      </c>
      <c r="H13" s="189">
        <f>'Monthly Tracking'!H13</f>
        <v>0</v>
      </c>
      <c r="I13" s="386">
        <f>'Monthly Tracking'!I13</f>
        <v>0</v>
      </c>
      <c r="J13" s="190">
        <f>'Monthly Tracking'!J13</f>
        <v>0</v>
      </c>
      <c r="K13" s="191">
        <f t="shared" si="2"/>
        <v>0</v>
      </c>
      <c r="L13" s="191">
        <f t="shared" si="3"/>
        <v>0</v>
      </c>
      <c r="M13" s="299">
        <f t="shared" si="0"/>
        <v>0</v>
      </c>
      <c r="N13" s="301">
        <f t="shared" si="1"/>
        <v>0</v>
      </c>
    </row>
    <row r="14" spans="1:19" ht="18.75" customHeight="1" x14ac:dyDescent="0.25">
      <c r="A14" s="298" t="s">
        <v>7</v>
      </c>
      <c r="B14" s="658" t="s">
        <v>12</v>
      </c>
      <c r="C14" s="659"/>
      <c r="D14" s="659"/>
      <c r="E14" s="192">
        <f>+Invoice!E14</f>
        <v>0</v>
      </c>
      <c r="F14" s="187">
        <f>+Invoice!F14</f>
        <v>0</v>
      </c>
      <c r="G14" s="188">
        <f>'Monthly Tracking'!G14</f>
        <v>0</v>
      </c>
      <c r="H14" s="189">
        <f>'Monthly Tracking'!H14</f>
        <v>0</v>
      </c>
      <c r="I14" s="386">
        <f>'Monthly Tracking'!I14</f>
        <v>0</v>
      </c>
      <c r="J14" s="190">
        <f>'Monthly Tracking'!J14</f>
        <v>0</v>
      </c>
      <c r="K14" s="191">
        <f t="shared" si="2"/>
        <v>0</v>
      </c>
      <c r="L14" s="191">
        <f t="shared" si="3"/>
        <v>0</v>
      </c>
      <c r="M14" s="299">
        <f t="shared" si="0"/>
        <v>0</v>
      </c>
      <c r="N14" s="301">
        <f t="shared" si="1"/>
        <v>0</v>
      </c>
    </row>
    <row r="15" spans="1:19" ht="18.75" customHeight="1" x14ac:dyDescent="0.25">
      <c r="A15" s="298" t="s">
        <v>9</v>
      </c>
      <c r="B15" s="658" t="s">
        <v>13</v>
      </c>
      <c r="C15" s="659"/>
      <c r="D15" s="659"/>
      <c r="E15" s="192">
        <f>+Invoice!E15</f>
        <v>0</v>
      </c>
      <c r="F15" s="187">
        <f>+Invoice!F15</f>
        <v>0</v>
      </c>
      <c r="G15" s="188">
        <f>'Monthly Tracking'!G15</f>
        <v>0</v>
      </c>
      <c r="H15" s="189">
        <f>'Monthly Tracking'!H15</f>
        <v>0</v>
      </c>
      <c r="I15" s="386">
        <f>'Monthly Tracking'!I15</f>
        <v>0</v>
      </c>
      <c r="J15" s="190">
        <f>'Monthly Tracking'!J15</f>
        <v>0</v>
      </c>
      <c r="K15" s="191">
        <f t="shared" si="2"/>
        <v>0</v>
      </c>
      <c r="L15" s="191">
        <f t="shared" si="3"/>
        <v>0</v>
      </c>
      <c r="M15" s="299">
        <f t="shared" si="0"/>
        <v>0</v>
      </c>
      <c r="N15" s="301">
        <f t="shared" si="1"/>
        <v>0</v>
      </c>
    </row>
    <row r="16" spans="1:19" ht="18.75" customHeight="1" x14ac:dyDescent="0.25">
      <c r="A16" s="298" t="s">
        <v>11</v>
      </c>
      <c r="B16" s="658" t="s">
        <v>19</v>
      </c>
      <c r="C16" s="659"/>
      <c r="D16" s="659"/>
      <c r="E16" s="192">
        <f>+Invoice!E16</f>
        <v>0</v>
      </c>
      <c r="F16" s="187">
        <f>+Invoice!F16</f>
        <v>0</v>
      </c>
      <c r="G16" s="188">
        <f>'Monthly Tracking'!G16</f>
        <v>0</v>
      </c>
      <c r="H16" s="189">
        <f>'Monthly Tracking'!H16</f>
        <v>0</v>
      </c>
      <c r="I16" s="386">
        <f>'Monthly Tracking'!I16</f>
        <v>0</v>
      </c>
      <c r="J16" s="190">
        <f>'Monthly Tracking'!J16</f>
        <v>0</v>
      </c>
      <c r="K16" s="191">
        <f t="shared" si="2"/>
        <v>0</v>
      </c>
      <c r="L16" s="191">
        <f t="shared" si="3"/>
        <v>0</v>
      </c>
      <c r="M16" s="299">
        <f t="shared" si="0"/>
        <v>0</v>
      </c>
      <c r="N16" s="301">
        <f t="shared" si="1"/>
        <v>0</v>
      </c>
    </row>
    <row r="17" spans="1:22" ht="18.75" customHeight="1" x14ac:dyDescent="0.25">
      <c r="A17" s="298" t="s">
        <v>29</v>
      </c>
      <c r="B17" s="658" t="s">
        <v>30</v>
      </c>
      <c r="C17" s="659"/>
      <c r="D17" s="659"/>
      <c r="E17" s="192">
        <f>+Invoice!E17</f>
        <v>0</v>
      </c>
      <c r="F17" s="187">
        <f>+Invoice!F17</f>
        <v>0</v>
      </c>
      <c r="G17" s="188">
        <f>'Monthly Tracking'!G17</f>
        <v>0</v>
      </c>
      <c r="H17" s="189">
        <f>'Monthly Tracking'!H17</f>
        <v>0</v>
      </c>
      <c r="I17" s="386">
        <f>'Monthly Tracking'!I17</f>
        <v>0</v>
      </c>
      <c r="J17" s="190">
        <f>'Monthly Tracking'!J17</f>
        <v>0</v>
      </c>
      <c r="K17" s="191">
        <f t="shared" si="2"/>
        <v>0</v>
      </c>
      <c r="L17" s="191">
        <f t="shared" si="3"/>
        <v>0</v>
      </c>
      <c r="M17" s="299">
        <f t="shared" si="0"/>
        <v>0</v>
      </c>
      <c r="N17" s="301">
        <f t="shared" si="1"/>
        <v>0</v>
      </c>
    </row>
    <row r="18" spans="1:22" ht="18.75" customHeight="1" x14ac:dyDescent="0.25">
      <c r="A18" s="298" t="s">
        <v>14</v>
      </c>
      <c r="B18" s="658" t="s">
        <v>31</v>
      </c>
      <c r="C18" s="659"/>
      <c r="D18" s="659"/>
      <c r="E18" s="192">
        <f>+Invoice!E18</f>
        <v>0</v>
      </c>
      <c r="F18" s="187">
        <f>+Invoice!F18</f>
        <v>0</v>
      </c>
      <c r="G18" s="188">
        <f>'Monthly Tracking'!G18</f>
        <v>0</v>
      </c>
      <c r="H18" s="189">
        <f>'Monthly Tracking'!H18</f>
        <v>0</v>
      </c>
      <c r="I18" s="386">
        <f>'Monthly Tracking'!I18</f>
        <v>0</v>
      </c>
      <c r="J18" s="190">
        <f>'Monthly Tracking'!J18</f>
        <v>0</v>
      </c>
      <c r="K18" s="191">
        <f t="shared" si="2"/>
        <v>0</v>
      </c>
      <c r="L18" s="191">
        <f t="shared" si="3"/>
        <v>0</v>
      </c>
      <c r="M18" s="299">
        <f t="shared" si="0"/>
        <v>0</v>
      </c>
      <c r="N18" s="301">
        <f t="shared" si="1"/>
        <v>0</v>
      </c>
    </row>
    <row r="19" spans="1:22" ht="18.75" customHeight="1" x14ac:dyDescent="0.25">
      <c r="A19" s="298" t="s">
        <v>15</v>
      </c>
      <c r="B19" s="658" t="s">
        <v>17</v>
      </c>
      <c r="C19" s="659"/>
      <c r="D19" s="659"/>
      <c r="E19" s="192">
        <f>+Invoice!E19</f>
        <v>0</v>
      </c>
      <c r="F19" s="187">
        <f>+Invoice!F19</f>
        <v>0</v>
      </c>
      <c r="G19" s="188">
        <f>'Monthly Tracking'!G19</f>
        <v>0</v>
      </c>
      <c r="H19" s="189">
        <f>'Monthly Tracking'!H19</f>
        <v>0</v>
      </c>
      <c r="I19" s="386">
        <f>'Monthly Tracking'!I19</f>
        <v>0</v>
      </c>
      <c r="J19" s="190">
        <f>'Monthly Tracking'!J19</f>
        <v>0</v>
      </c>
      <c r="K19" s="191">
        <f t="shared" si="2"/>
        <v>0</v>
      </c>
      <c r="L19" s="191">
        <f t="shared" si="3"/>
        <v>0</v>
      </c>
      <c r="M19" s="299">
        <f t="shared" si="0"/>
        <v>0</v>
      </c>
      <c r="N19" s="301">
        <f t="shared" si="1"/>
        <v>0</v>
      </c>
    </row>
    <row r="20" spans="1:22" ht="18.75" customHeight="1" x14ac:dyDescent="0.25">
      <c r="A20" s="298" t="s">
        <v>16</v>
      </c>
      <c r="B20" s="658" t="s">
        <v>136</v>
      </c>
      <c r="C20" s="659"/>
      <c r="D20" s="659"/>
      <c r="E20" s="192">
        <f>+Invoice!E20</f>
        <v>0</v>
      </c>
      <c r="F20" s="187">
        <f>+Invoice!F20</f>
        <v>0</v>
      </c>
      <c r="G20" s="188">
        <f>'Monthly Tracking'!G20</f>
        <v>0</v>
      </c>
      <c r="H20" s="189">
        <f>'Monthly Tracking'!H20</f>
        <v>0</v>
      </c>
      <c r="I20" s="386">
        <f>'Monthly Tracking'!I20</f>
        <v>0</v>
      </c>
      <c r="J20" s="190">
        <f>'Monthly Tracking'!J20</f>
        <v>0</v>
      </c>
      <c r="K20" s="191">
        <f t="shared" si="2"/>
        <v>0</v>
      </c>
      <c r="L20" s="191">
        <f t="shared" si="3"/>
        <v>0</v>
      </c>
      <c r="M20" s="299">
        <f t="shared" si="0"/>
        <v>0</v>
      </c>
      <c r="N20" s="301">
        <f t="shared" si="1"/>
        <v>0</v>
      </c>
    </row>
    <row r="21" spans="1:22" ht="18.75" customHeight="1" x14ac:dyDescent="0.25">
      <c r="A21" s="298" t="s">
        <v>18</v>
      </c>
      <c r="B21" s="660" t="s">
        <v>138</v>
      </c>
      <c r="C21" s="660"/>
      <c r="D21" s="658"/>
      <c r="E21" s="192">
        <f>+Invoice!E21</f>
        <v>0</v>
      </c>
      <c r="F21" s="187">
        <f>+Invoice!F21</f>
        <v>0</v>
      </c>
      <c r="G21" s="188">
        <f>'Monthly Tracking'!G21</f>
        <v>0</v>
      </c>
      <c r="H21" s="189">
        <f>'Monthly Tracking'!H21</f>
        <v>0</v>
      </c>
      <c r="I21" s="386">
        <f>'Monthly Tracking'!I21</f>
        <v>0</v>
      </c>
      <c r="J21" s="190">
        <f>'Monthly Tracking'!J21</f>
        <v>0</v>
      </c>
      <c r="K21" s="191">
        <f t="shared" si="2"/>
        <v>0</v>
      </c>
      <c r="L21" s="191">
        <f t="shared" si="3"/>
        <v>0</v>
      </c>
      <c r="M21" s="299">
        <f t="shared" si="0"/>
        <v>0</v>
      </c>
      <c r="N21" s="301">
        <f t="shared" si="1"/>
        <v>0</v>
      </c>
    </row>
    <row r="22" spans="1:22" ht="18.75" customHeight="1" x14ac:dyDescent="0.25">
      <c r="A22" s="298" t="s">
        <v>20</v>
      </c>
      <c r="B22" s="660" t="s">
        <v>140</v>
      </c>
      <c r="C22" s="660"/>
      <c r="D22" s="658"/>
      <c r="E22" s="192">
        <f>+Invoice!E22</f>
        <v>0</v>
      </c>
      <c r="F22" s="187">
        <f>+Invoice!F22</f>
        <v>0</v>
      </c>
      <c r="G22" s="188">
        <f>'Monthly Tracking'!G22</f>
        <v>0</v>
      </c>
      <c r="H22" s="189">
        <f>'Monthly Tracking'!H22</f>
        <v>0</v>
      </c>
      <c r="I22" s="386">
        <f>'Monthly Tracking'!I22</f>
        <v>0</v>
      </c>
      <c r="J22" s="190">
        <f>'Monthly Tracking'!J22</f>
        <v>0</v>
      </c>
      <c r="K22" s="191">
        <f t="shared" si="2"/>
        <v>0</v>
      </c>
      <c r="L22" s="191">
        <f t="shared" si="3"/>
        <v>0</v>
      </c>
      <c r="M22" s="299">
        <f t="shared" si="0"/>
        <v>0</v>
      </c>
      <c r="N22" s="301">
        <f t="shared" si="1"/>
        <v>0</v>
      </c>
    </row>
    <row r="23" spans="1:22" ht="18.75" customHeight="1" x14ac:dyDescent="0.25">
      <c r="A23" s="298" t="s">
        <v>21</v>
      </c>
      <c r="B23" s="658" t="s">
        <v>142</v>
      </c>
      <c r="C23" s="659"/>
      <c r="D23" s="659"/>
      <c r="E23" s="192">
        <f>+Invoice!E23</f>
        <v>0</v>
      </c>
      <c r="F23" s="187">
        <f>+Invoice!F23</f>
        <v>0</v>
      </c>
      <c r="G23" s="188">
        <f>'Monthly Tracking'!G23</f>
        <v>0</v>
      </c>
      <c r="H23" s="189">
        <f>'Monthly Tracking'!H23</f>
        <v>0</v>
      </c>
      <c r="I23" s="386">
        <f>'Monthly Tracking'!I23</f>
        <v>0</v>
      </c>
      <c r="J23" s="190">
        <f>'Monthly Tracking'!J23</f>
        <v>0</v>
      </c>
      <c r="K23" s="191">
        <f t="shared" si="2"/>
        <v>0</v>
      </c>
      <c r="L23" s="191">
        <f t="shared" si="3"/>
        <v>0</v>
      </c>
      <c r="M23" s="299">
        <f t="shared" si="0"/>
        <v>0</v>
      </c>
      <c r="N23" s="301">
        <f t="shared" si="1"/>
        <v>0</v>
      </c>
    </row>
    <row r="24" spans="1:22" ht="18.75" customHeight="1" x14ac:dyDescent="0.25">
      <c r="A24" s="298" t="s">
        <v>23</v>
      </c>
      <c r="B24" s="658" t="s">
        <v>28</v>
      </c>
      <c r="C24" s="659"/>
      <c r="D24" s="659"/>
      <c r="E24" s="192">
        <f>+Invoice!E24</f>
        <v>0</v>
      </c>
      <c r="F24" s="187">
        <f>+Invoice!F24</f>
        <v>0</v>
      </c>
      <c r="G24" s="188">
        <f>'Monthly Tracking'!G24</f>
        <v>0</v>
      </c>
      <c r="H24" s="189">
        <f>'Monthly Tracking'!H24</f>
        <v>0</v>
      </c>
      <c r="I24" s="386">
        <f>'Monthly Tracking'!I24</f>
        <v>0</v>
      </c>
      <c r="J24" s="190">
        <f>'Monthly Tracking'!J24</f>
        <v>0</v>
      </c>
      <c r="K24" s="191">
        <f t="shared" si="2"/>
        <v>0</v>
      </c>
      <c r="L24" s="191">
        <f t="shared" si="3"/>
        <v>0</v>
      </c>
      <c r="M24" s="299">
        <f t="shared" si="0"/>
        <v>0</v>
      </c>
      <c r="N24" s="301">
        <f t="shared" si="1"/>
        <v>0</v>
      </c>
    </row>
    <row r="25" spans="1:22" ht="18.75" customHeight="1" x14ac:dyDescent="0.25">
      <c r="A25" s="298" t="s">
        <v>24</v>
      </c>
      <c r="B25" s="658" t="s">
        <v>111</v>
      </c>
      <c r="C25" s="659"/>
      <c r="D25" s="659"/>
      <c r="E25" s="192">
        <f>+Invoice!E25</f>
        <v>0</v>
      </c>
      <c r="F25" s="187">
        <f>+Invoice!F25</f>
        <v>0</v>
      </c>
      <c r="G25" s="188">
        <f>'Monthly Tracking'!G25</f>
        <v>0</v>
      </c>
      <c r="H25" s="189">
        <f>'Monthly Tracking'!H25</f>
        <v>0</v>
      </c>
      <c r="I25" s="386">
        <f>'Monthly Tracking'!I25</f>
        <v>0</v>
      </c>
      <c r="J25" s="190">
        <f>'Monthly Tracking'!J25</f>
        <v>0</v>
      </c>
      <c r="K25" s="191">
        <f t="shared" si="2"/>
        <v>0</v>
      </c>
      <c r="L25" s="191">
        <f t="shared" si="3"/>
        <v>0</v>
      </c>
      <c r="M25" s="299">
        <f t="shared" si="0"/>
        <v>0</v>
      </c>
      <c r="N25" s="301">
        <f t="shared" si="1"/>
        <v>0</v>
      </c>
    </row>
    <row r="26" spans="1:22" ht="18.75" customHeight="1" x14ac:dyDescent="0.25">
      <c r="A26" s="298" t="s">
        <v>25</v>
      </c>
      <c r="B26" s="658" t="s">
        <v>146</v>
      </c>
      <c r="C26" s="659"/>
      <c r="D26" s="659"/>
      <c r="E26" s="192">
        <f>+Invoice!E26</f>
        <v>0</v>
      </c>
      <c r="F26" s="187">
        <f>+Invoice!F26</f>
        <v>0</v>
      </c>
      <c r="G26" s="188">
        <f>'Monthly Tracking'!G26</f>
        <v>0</v>
      </c>
      <c r="H26" s="189">
        <f>'Monthly Tracking'!H26</f>
        <v>0</v>
      </c>
      <c r="I26" s="386">
        <f>'Monthly Tracking'!I26</f>
        <v>0</v>
      </c>
      <c r="J26" s="190">
        <f>'Monthly Tracking'!J26</f>
        <v>0</v>
      </c>
      <c r="K26" s="191">
        <f t="shared" si="2"/>
        <v>0</v>
      </c>
      <c r="L26" s="191">
        <f t="shared" si="3"/>
        <v>0</v>
      </c>
      <c r="M26" s="299">
        <f t="shared" si="0"/>
        <v>0</v>
      </c>
      <c r="N26" s="301">
        <f t="shared" si="1"/>
        <v>0</v>
      </c>
    </row>
    <row r="27" spans="1:22" ht="18.75" customHeight="1" x14ac:dyDescent="0.25">
      <c r="A27" s="298" t="s">
        <v>26</v>
      </c>
      <c r="B27" s="658" t="s">
        <v>22</v>
      </c>
      <c r="C27" s="659"/>
      <c r="D27" s="659"/>
      <c r="E27" s="192">
        <f>+Invoice!E27</f>
        <v>0</v>
      </c>
      <c r="F27" s="187">
        <f>+Invoice!F27</f>
        <v>0</v>
      </c>
      <c r="G27" s="188">
        <f>'Monthly Tracking'!G27</f>
        <v>0</v>
      </c>
      <c r="H27" s="189">
        <f>'Monthly Tracking'!H27</f>
        <v>0</v>
      </c>
      <c r="I27" s="386">
        <f>'Monthly Tracking'!I27</f>
        <v>0</v>
      </c>
      <c r="J27" s="190">
        <f>'Monthly Tracking'!J27</f>
        <v>0</v>
      </c>
      <c r="K27" s="191">
        <f t="shared" si="2"/>
        <v>0</v>
      </c>
      <c r="L27" s="191">
        <f t="shared" si="3"/>
        <v>0</v>
      </c>
      <c r="M27" s="299">
        <f t="shared" si="0"/>
        <v>0</v>
      </c>
      <c r="N27" s="301">
        <f t="shared" si="1"/>
        <v>0</v>
      </c>
      <c r="V27" s="422"/>
    </row>
    <row r="28" spans="1:22" ht="18.75" customHeight="1" x14ac:dyDescent="0.25">
      <c r="A28" s="298" t="s">
        <v>27</v>
      </c>
      <c r="B28" s="658" t="s">
        <v>82</v>
      </c>
      <c r="C28" s="659"/>
      <c r="D28" s="659"/>
      <c r="E28" s="192">
        <f>+Invoice!E28</f>
        <v>0</v>
      </c>
      <c r="F28" s="187">
        <f>+Invoice!F28</f>
        <v>0</v>
      </c>
      <c r="G28" s="188">
        <f>'Monthly Tracking'!G28</f>
        <v>0</v>
      </c>
      <c r="H28" s="189">
        <f>'Monthly Tracking'!H28</f>
        <v>0</v>
      </c>
      <c r="I28" s="386">
        <f>'Monthly Tracking'!I28</f>
        <v>0</v>
      </c>
      <c r="J28" s="190">
        <f>'Monthly Tracking'!J28</f>
        <v>0</v>
      </c>
      <c r="K28" s="191">
        <f t="shared" si="2"/>
        <v>0</v>
      </c>
      <c r="L28" s="191">
        <f t="shared" si="3"/>
        <v>0</v>
      </c>
      <c r="M28" s="299">
        <f t="shared" si="0"/>
        <v>0</v>
      </c>
      <c r="N28" s="301">
        <f t="shared" si="1"/>
        <v>0</v>
      </c>
    </row>
    <row r="29" spans="1:22" ht="18.75" customHeight="1" x14ac:dyDescent="0.25">
      <c r="A29" s="298" t="s">
        <v>112</v>
      </c>
      <c r="B29" s="658" t="s">
        <v>113</v>
      </c>
      <c r="C29" s="659"/>
      <c r="D29" s="659"/>
      <c r="E29" s="192">
        <f>+Invoice!E29</f>
        <v>0</v>
      </c>
      <c r="F29" s="187">
        <f>+Invoice!F29</f>
        <v>0</v>
      </c>
      <c r="G29" s="188">
        <f>'Monthly Tracking'!G29</f>
        <v>0</v>
      </c>
      <c r="H29" s="189">
        <f>'Monthly Tracking'!H29</f>
        <v>0</v>
      </c>
      <c r="I29" s="386">
        <f>'Monthly Tracking'!I29</f>
        <v>0</v>
      </c>
      <c r="J29" s="190">
        <f>'Monthly Tracking'!J29</f>
        <v>0</v>
      </c>
      <c r="K29" s="191">
        <f t="shared" si="2"/>
        <v>0</v>
      </c>
      <c r="L29" s="191">
        <f t="shared" si="3"/>
        <v>0</v>
      </c>
      <c r="M29" s="299">
        <f t="shared" si="0"/>
        <v>0</v>
      </c>
      <c r="N29" s="301">
        <f t="shared" si="1"/>
        <v>0</v>
      </c>
    </row>
    <row r="30" spans="1:22" ht="18.75" customHeight="1" thickBot="1" x14ac:dyDescent="0.3">
      <c r="A30" s="298"/>
      <c r="B30" s="658"/>
      <c r="C30" s="659"/>
      <c r="D30" s="659"/>
      <c r="E30" s="193"/>
      <c r="F30" s="194"/>
      <c r="G30" s="195"/>
      <c r="H30" s="196"/>
      <c r="I30" s="387"/>
      <c r="J30" s="387"/>
      <c r="K30" s="197"/>
      <c r="L30" s="197"/>
      <c r="M30" s="302"/>
      <c r="N30" s="303"/>
    </row>
    <row r="31" spans="1:22" ht="18.75" customHeight="1" x14ac:dyDescent="0.25">
      <c r="A31" s="298" t="s">
        <v>243</v>
      </c>
      <c r="B31" s="658" t="s">
        <v>242</v>
      </c>
      <c r="C31" s="659"/>
      <c r="D31" s="659"/>
      <c r="E31" s="549">
        <f>+Invoice!E31</f>
        <v>0</v>
      </c>
      <c r="F31" s="187">
        <f>+Invoice!F31</f>
        <v>0</v>
      </c>
      <c r="G31" s="550">
        <f>'Monthly Tracking'!G31</f>
        <v>0</v>
      </c>
      <c r="H31" s="551">
        <f>'Monthly Tracking'!H31</f>
        <v>0</v>
      </c>
      <c r="I31" s="386">
        <f>'Monthly Tracking'!I31</f>
        <v>0</v>
      </c>
      <c r="J31" s="552">
        <f>'Monthly Tracking'!J31</f>
        <v>0</v>
      </c>
      <c r="K31" s="191">
        <f t="shared" ref="K31" si="4">SUM(H31:J31)</f>
        <v>0</v>
      </c>
      <c r="L31" s="191">
        <f t="shared" ref="L31" si="5">+K31+G31</f>
        <v>0</v>
      </c>
      <c r="M31" s="553">
        <f t="shared" ref="M31" si="6">+E31-G31</f>
        <v>0</v>
      </c>
      <c r="N31" s="301">
        <f t="shared" ref="N31" si="7">+F31-K31</f>
        <v>0</v>
      </c>
    </row>
    <row r="32" spans="1:22" s="234" customFormat="1" ht="16.5" thickBot="1" x14ac:dyDescent="0.3">
      <c r="A32" s="304"/>
      <c r="B32" s="304"/>
      <c r="C32" s="304" t="s">
        <v>61</v>
      </c>
      <c r="D32" s="305"/>
      <c r="E32" s="306">
        <f>SUM(E9:E29)</f>
        <v>0</v>
      </c>
      <c r="F32" s="306">
        <f t="shared" ref="F32:N32" si="8">SUM(F9:F29)</f>
        <v>0</v>
      </c>
      <c r="G32" s="306">
        <f t="shared" si="8"/>
        <v>0</v>
      </c>
      <c r="H32" s="306">
        <f t="shared" si="8"/>
        <v>0</v>
      </c>
      <c r="I32" s="306">
        <f t="shared" si="8"/>
        <v>0</v>
      </c>
      <c r="J32" s="306">
        <f t="shared" si="8"/>
        <v>0</v>
      </c>
      <c r="K32" s="306">
        <f t="shared" si="8"/>
        <v>0</v>
      </c>
      <c r="L32" s="306">
        <f t="shared" si="8"/>
        <v>0</v>
      </c>
      <c r="M32" s="306">
        <f t="shared" si="8"/>
        <v>0</v>
      </c>
      <c r="N32" s="306">
        <f t="shared" si="8"/>
        <v>0</v>
      </c>
      <c r="Q32" s="250"/>
      <c r="R32" s="250"/>
    </row>
    <row r="33" spans="1:39" s="234" customFormat="1" ht="15.75" thickTop="1" x14ac:dyDescent="0.25">
      <c r="A33" s="4"/>
      <c r="B33" s="4"/>
      <c r="C33" s="4"/>
      <c r="D33" s="5"/>
      <c r="E33" s="2"/>
      <c r="F33" s="2"/>
      <c r="G33" s="2"/>
      <c r="H33" s="2"/>
      <c r="I33" s="2"/>
      <c r="J33" s="2"/>
      <c r="K33" s="2"/>
      <c r="L33" s="2"/>
      <c r="M33" s="2"/>
      <c r="N33" s="2"/>
      <c r="Q33" s="250"/>
      <c r="R33" s="250"/>
    </row>
    <row r="34" spans="1:39" s="247" customFormat="1" ht="15.75" x14ac:dyDescent="0.25">
      <c r="A34" s="6"/>
      <c r="B34" s="7" t="s">
        <v>78</v>
      </c>
      <c r="C34" s="7"/>
      <c r="D34" s="7"/>
      <c r="E34" s="7"/>
      <c r="F34" s="8"/>
      <c r="G34" s="284">
        <v>0</v>
      </c>
      <c r="H34" s="285">
        <v>0</v>
      </c>
      <c r="I34" s="285">
        <v>0</v>
      </c>
      <c r="J34" s="286">
        <v>0</v>
      </c>
      <c r="K34" s="132">
        <f>SUM(H34:J34)</f>
        <v>0</v>
      </c>
      <c r="L34" s="132">
        <f>SUM(G34:J34)</f>
        <v>0</v>
      </c>
      <c r="M34" s="132"/>
      <c r="N34" s="133"/>
      <c r="Q34" s="251"/>
      <c r="R34" s="251"/>
    </row>
    <row r="35" spans="1:39" s="241" customFormat="1" ht="19.5" thickBot="1" x14ac:dyDescent="0.35">
      <c r="A35" s="134"/>
      <c r="B35" s="657"/>
      <c r="C35" s="657"/>
      <c r="D35" s="657"/>
      <c r="E35" s="657"/>
      <c r="F35" s="198" t="s">
        <v>73</v>
      </c>
      <c r="G35" s="199">
        <f>+G32-G34</f>
        <v>0</v>
      </c>
      <c r="H35" s="199">
        <f>+H32-H34</f>
        <v>0</v>
      </c>
      <c r="I35" s="199">
        <f>+I32-I34</f>
        <v>0</v>
      </c>
      <c r="J35" s="199">
        <f>+J32-J34</f>
        <v>0</v>
      </c>
      <c r="K35" s="199">
        <f t="shared" ref="K35" si="9">+K32-K34</f>
        <v>0</v>
      </c>
      <c r="L35" s="199">
        <f>+L32-L34</f>
        <v>0</v>
      </c>
      <c r="M35" s="200">
        <f>+E32-G35</f>
        <v>0</v>
      </c>
      <c r="N35" s="200">
        <f>+F32-K35</f>
        <v>0</v>
      </c>
      <c r="Q35" s="252"/>
      <c r="R35" s="252"/>
    </row>
    <row r="36" spans="1:39" s="241" customFormat="1" ht="19.5" thickTop="1" x14ac:dyDescent="0.3">
      <c r="A36" s="134"/>
      <c r="B36" s="657"/>
      <c r="C36" s="657"/>
      <c r="D36" s="657"/>
      <c r="E36" s="657"/>
      <c r="F36" s="9"/>
      <c r="G36" s="9"/>
      <c r="H36" s="9"/>
      <c r="I36" s="9"/>
      <c r="J36" s="9"/>
      <c r="K36" s="9"/>
      <c r="L36" s="9"/>
      <c r="M36" s="9"/>
      <c r="N36" s="9"/>
      <c r="Q36" s="252"/>
      <c r="R36" s="252"/>
    </row>
    <row r="37" spans="1:39" s="247" customFormat="1" ht="18.75" x14ac:dyDescent="0.3">
      <c r="A37" s="135"/>
      <c r="B37" s="657"/>
      <c r="C37" s="657"/>
      <c r="D37" s="657"/>
      <c r="E37" s="657"/>
      <c r="F37" s="8"/>
      <c r="G37" s="9"/>
      <c r="I37" s="203"/>
      <c r="J37" s="204"/>
      <c r="K37" s="369" t="s">
        <v>63</v>
      </c>
      <c r="L37" s="205">
        <f>+F32+E32</f>
        <v>0</v>
      </c>
      <c r="M37" s="206"/>
      <c r="N37" s="8"/>
      <c r="R37" s="251"/>
      <c r="S37" s="251"/>
    </row>
    <row r="38" spans="1:39" s="247" customFormat="1" ht="18.75" x14ac:dyDescent="0.3">
      <c r="A38" s="135"/>
      <c r="B38" s="657"/>
      <c r="C38" s="657"/>
      <c r="D38" s="657"/>
      <c r="E38" s="657"/>
      <c r="F38" s="8"/>
      <c r="G38" s="9"/>
      <c r="I38" s="207"/>
      <c r="J38" s="208"/>
      <c r="K38" s="370" t="s">
        <v>64</v>
      </c>
      <c r="L38" s="209">
        <f>+L35</f>
        <v>0</v>
      </c>
      <c r="M38" s="210"/>
      <c r="N38" s="8"/>
      <c r="R38" s="251"/>
      <c r="S38" s="251"/>
    </row>
    <row r="39" spans="1:39" s="247" customFormat="1" ht="18.75" x14ac:dyDescent="0.3">
      <c r="A39" s="135"/>
      <c r="B39" s="657"/>
      <c r="C39" s="657"/>
      <c r="D39" s="657"/>
      <c r="E39" s="657"/>
      <c r="F39" s="8"/>
      <c r="G39" s="9"/>
      <c r="I39" s="207"/>
      <c r="J39" s="208"/>
      <c r="K39" s="370" t="s">
        <v>66</v>
      </c>
      <c r="L39" s="209">
        <f>+L37-L38</f>
        <v>0</v>
      </c>
      <c r="M39" s="211"/>
      <c r="N39" s="8"/>
      <c r="R39" s="251"/>
      <c r="S39" s="251"/>
    </row>
    <row r="40" spans="1:39" s="247" customFormat="1" ht="18.75" x14ac:dyDescent="0.3">
      <c r="A40" s="135"/>
      <c r="B40" s="287"/>
      <c r="C40" s="287"/>
      <c r="D40" s="287"/>
      <c r="E40" s="287"/>
      <c r="F40" s="8"/>
      <c r="G40" s="9"/>
      <c r="I40" s="207"/>
      <c r="J40" s="208"/>
      <c r="K40" s="374"/>
      <c r="L40" s="209"/>
      <c r="M40" s="211"/>
      <c r="N40" s="8"/>
      <c r="R40" s="251"/>
      <c r="S40" s="251"/>
    </row>
    <row r="41" spans="1:39" s="247" customFormat="1" ht="18.75" x14ac:dyDescent="0.3">
      <c r="A41" s="135"/>
      <c r="B41" s="8"/>
      <c r="C41" s="8"/>
      <c r="D41" s="8"/>
      <c r="E41" s="8"/>
      <c r="F41" s="8"/>
      <c r="G41" s="9"/>
      <c r="I41" s="212"/>
      <c r="J41" s="201"/>
      <c r="K41" s="371" t="s">
        <v>68</v>
      </c>
      <c r="L41" s="213">
        <f>IFERROR(L38/L37,0)</f>
        <v>0</v>
      </c>
      <c r="M41" s="211"/>
      <c r="N41" s="9"/>
      <c r="O41" s="241"/>
      <c r="R41" s="251"/>
      <c r="S41" s="251"/>
    </row>
    <row r="42" spans="1:39" s="241" customFormat="1" ht="18.75" x14ac:dyDescent="0.3">
      <c r="A42" s="136"/>
      <c r="B42" s="9"/>
      <c r="C42" s="9"/>
      <c r="D42" s="9"/>
      <c r="E42" s="9"/>
      <c r="F42" s="9"/>
      <c r="G42" s="9"/>
      <c r="I42" s="212"/>
      <c r="J42" s="201"/>
      <c r="K42" s="371" t="s">
        <v>67</v>
      </c>
      <c r="L42" s="213">
        <f>IFERROR(L39/L37,0)</f>
        <v>0</v>
      </c>
      <c r="M42" s="211"/>
      <c r="N42" s="10"/>
      <c r="O42" s="254"/>
      <c r="R42" s="252"/>
      <c r="S42" s="252"/>
    </row>
    <row r="43" spans="1:39" s="241" customFormat="1" ht="18.75" x14ac:dyDescent="0.3">
      <c r="A43" s="137"/>
      <c r="B43" s="9"/>
      <c r="C43" s="9"/>
      <c r="D43" s="9"/>
      <c r="E43" s="9"/>
      <c r="F43" s="9"/>
      <c r="G43" s="11"/>
      <c r="I43" s="214"/>
      <c r="J43" s="215"/>
      <c r="K43" s="375"/>
      <c r="L43" s="202"/>
      <c r="M43" s="223" t="s">
        <v>196</v>
      </c>
      <c r="N43" s="11"/>
      <c r="O43" s="252"/>
      <c r="P43" s="254"/>
      <c r="Q43" s="254"/>
      <c r="R43" s="254"/>
      <c r="S43" s="254"/>
      <c r="T43" s="254"/>
      <c r="U43" s="254"/>
      <c r="V43" s="254"/>
      <c r="W43" s="254"/>
      <c r="X43" s="254"/>
      <c r="Y43" s="254"/>
      <c r="Z43" s="254"/>
      <c r="AA43" s="254"/>
      <c r="AB43" s="254"/>
      <c r="AC43" s="254"/>
      <c r="AD43" s="254"/>
      <c r="AE43" s="254"/>
      <c r="AF43" s="255"/>
      <c r="AG43" s="255"/>
      <c r="AH43" s="255"/>
      <c r="AI43" s="255"/>
      <c r="AJ43" s="255"/>
      <c r="AK43" s="255"/>
      <c r="AL43" s="255"/>
      <c r="AM43" s="255"/>
    </row>
    <row r="44" spans="1:39" s="241" customFormat="1" ht="18.75" x14ac:dyDescent="0.3">
      <c r="A44" s="137"/>
      <c r="B44" s="9"/>
      <c r="C44" s="9"/>
      <c r="D44" s="9"/>
      <c r="E44" s="9"/>
      <c r="F44" s="9"/>
      <c r="G44" s="11"/>
      <c r="I44" s="214"/>
      <c r="J44" s="215"/>
      <c r="K44" s="372" t="s">
        <v>203</v>
      </c>
      <c r="L44" s="217">
        <f>IFERROR((G35+L27)/L35,0)</f>
        <v>0</v>
      </c>
      <c r="M44" s="223" t="s">
        <v>193</v>
      </c>
      <c r="N44" s="11"/>
      <c r="O44" s="252"/>
      <c r="P44" s="254"/>
      <c r="Q44" s="254"/>
      <c r="R44" s="254"/>
      <c r="S44" s="254"/>
      <c r="T44" s="254"/>
      <c r="U44" s="254"/>
      <c r="V44" s="254"/>
      <c r="W44" s="254"/>
      <c r="X44" s="254"/>
      <c r="Y44" s="254"/>
      <c r="Z44" s="254"/>
      <c r="AA44" s="254"/>
      <c r="AB44" s="254"/>
      <c r="AC44" s="254"/>
      <c r="AD44" s="254"/>
      <c r="AE44" s="254"/>
      <c r="AF44" s="255"/>
      <c r="AG44" s="255"/>
      <c r="AH44" s="255"/>
      <c r="AI44" s="255"/>
      <c r="AJ44" s="255"/>
      <c r="AK44" s="255"/>
      <c r="AL44" s="255"/>
      <c r="AM44" s="255"/>
    </row>
    <row r="45" spans="1:39" s="252" customFormat="1" ht="18.75" x14ac:dyDescent="0.3">
      <c r="A45" s="11"/>
      <c r="B45" s="11"/>
      <c r="C45" s="11"/>
      <c r="D45" s="11"/>
      <c r="E45" s="11"/>
      <c r="F45" s="11"/>
      <c r="G45" s="12"/>
      <c r="I45" s="216"/>
      <c r="J45" s="218"/>
      <c r="K45" s="372" t="s">
        <v>190</v>
      </c>
      <c r="L45" s="219">
        <f>IFERROR(G35/L35,0)</f>
        <v>0</v>
      </c>
      <c r="M45" s="223" t="s">
        <v>194</v>
      </c>
      <c r="N45" s="12"/>
      <c r="O45" s="256"/>
    </row>
    <row r="46" spans="1:39" s="256" customFormat="1" ht="15.75" x14ac:dyDescent="0.25">
      <c r="A46" s="12"/>
      <c r="B46" s="12"/>
      <c r="C46" s="12"/>
      <c r="D46" s="12"/>
      <c r="E46" s="12"/>
      <c r="F46" s="12"/>
      <c r="G46" s="12"/>
      <c r="I46" s="376"/>
      <c r="J46" s="307"/>
      <c r="K46" s="372" t="s">
        <v>191</v>
      </c>
      <c r="L46" s="219">
        <f>IFERROR(K35/L35,0)</f>
        <v>0</v>
      </c>
      <c r="M46" s="224"/>
      <c r="N46" s="12"/>
    </row>
    <row r="47" spans="1:39" s="256" customFormat="1" ht="15.75" x14ac:dyDescent="0.25">
      <c r="A47" s="12"/>
      <c r="B47" s="12"/>
      <c r="C47" s="12"/>
      <c r="D47" s="12"/>
      <c r="E47" s="12"/>
      <c r="F47" s="12"/>
      <c r="G47" s="12"/>
      <c r="I47" s="216"/>
      <c r="J47" s="218"/>
      <c r="K47" s="372" t="s">
        <v>192</v>
      </c>
      <c r="L47" s="219">
        <f>IFERROR(H35/L35,0)</f>
        <v>0</v>
      </c>
      <c r="M47" s="224" t="s">
        <v>195</v>
      </c>
      <c r="N47" s="12"/>
    </row>
    <row r="48" spans="1:39" s="257" customFormat="1" ht="15.75" x14ac:dyDescent="0.25">
      <c r="A48" s="14"/>
      <c r="B48" s="14"/>
      <c r="C48" s="14"/>
      <c r="D48" s="14"/>
      <c r="E48" s="14"/>
      <c r="F48" s="14"/>
      <c r="G48" s="14"/>
      <c r="H48" s="14"/>
      <c r="I48" s="220"/>
      <c r="J48" s="221"/>
      <c r="K48" s="373" t="s">
        <v>232</v>
      </c>
      <c r="L48" s="222">
        <f>IFERROR((L22+L23+L24)/L35,0)</f>
        <v>0</v>
      </c>
      <c r="M48" s="225" t="s">
        <v>233</v>
      </c>
      <c r="N48" s="14"/>
    </row>
    <row r="49" spans="1:18" s="257" customFormat="1" ht="21" x14ac:dyDescent="0.35">
      <c r="A49" s="15"/>
      <c r="B49" s="15"/>
      <c r="C49" s="15"/>
      <c r="D49" s="14"/>
      <c r="E49" s="14"/>
      <c r="F49" s="14"/>
      <c r="G49" s="14"/>
      <c r="H49" s="88"/>
      <c r="I49" s="88"/>
      <c r="J49" s="88"/>
      <c r="K49" s="88"/>
      <c r="L49" s="89"/>
      <c r="M49" s="87"/>
      <c r="N49" s="14"/>
      <c r="P49" s="1"/>
      <c r="Q49" s="1"/>
    </row>
    <row r="50" spans="1:18" s="257" customFormat="1" ht="21" x14ac:dyDescent="0.35">
      <c r="A50" s="14"/>
      <c r="B50" s="14"/>
      <c r="C50" s="14"/>
      <c r="D50" s="14"/>
      <c r="E50" s="14"/>
      <c r="F50" s="14"/>
      <c r="G50" s="14"/>
      <c r="H50" s="88"/>
      <c r="I50" s="88"/>
      <c r="J50" s="88"/>
      <c r="K50" s="88"/>
      <c r="L50" s="89"/>
      <c r="M50" s="87"/>
      <c r="N50" s="14"/>
      <c r="P50" s="1"/>
      <c r="Q50" s="1"/>
    </row>
    <row r="51" spans="1:18" s="257" customFormat="1" ht="21" x14ac:dyDescent="0.35">
      <c r="A51" s="14"/>
      <c r="B51" s="14"/>
      <c r="C51" s="14"/>
      <c r="D51" s="14"/>
      <c r="E51" s="14"/>
      <c r="F51" s="14"/>
      <c r="G51" s="14"/>
      <c r="H51" s="88"/>
      <c r="I51" s="88"/>
      <c r="J51" s="88"/>
      <c r="K51" s="87"/>
      <c r="L51" s="89"/>
      <c r="M51" s="87"/>
      <c r="N51" s="14"/>
      <c r="P51" s="1"/>
      <c r="Q51" s="1"/>
    </row>
    <row r="52" spans="1:18" s="257" customFormat="1" x14ac:dyDescent="0.25">
      <c r="A52" s="14"/>
      <c r="B52" s="14"/>
      <c r="C52" s="14"/>
      <c r="D52" s="14"/>
      <c r="E52" s="14"/>
      <c r="F52" s="14"/>
      <c r="G52" s="87"/>
      <c r="H52" s="87"/>
      <c r="I52" s="87"/>
      <c r="J52" s="87"/>
      <c r="K52" s="87"/>
      <c r="L52" s="87"/>
      <c r="M52" s="87"/>
      <c r="N52" s="87"/>
      <c r="O52" s="258"/>
      <c r="Q52" s="1"/>
      <c r="R52" s="1"/>
    </row>
    <row r="53" spans="1:18" s="258" customFormat="1" ht="15.75" x14ac:dyDescent="0.25">
      <c r="A53" s="288"/>
      <c r="B53" s="288"/>
      <c r="C53" s="288"/>
      <c r="D53" s="289"/>
      <c r="H53" s="1"/>
      <c r="I53" s="1"/>
      <c r="J53" s="1"/>
      <c r="K53" s="1"/>
      <c r="L53" s="1"/>
      <c r="M53" s="1"/>
    </row>
    <row r="54" spans="1:18" s="258" customFormat="1" x14ac:dyDescent="0.25">
      <c r="A54" s="288"/>
      <c r="B54" s="288"/>
      <c r="C54" s="288"/>
      <c r="H54" s="1"/>
      <c r="I54" s="1"/>
      <c r="J54" s="1"/>
      <c r="K54" s="1"/>
      <c r="L54" s="1"/>
      <c r="M54" s="1"/>
    </row>
    <row r="55" spans="1:18" s="258" customFormat="1" x14ac:dyDescent="0.25">
      <c r="A55" s="288"/>
      <c r="B55" s="288"/>
      <c r="C55" s="288"/>
      <c r="H55" s="1"/>
      <c r="I55" s="1"/>
      <c r="J55" s="1"/>
      <c r="K55" s="1"/>
      <c r="L55" s="1"/>
      <c r="M55" s="1"/>
    </row>
    <row r="56" spans="1:18" s="258" customFormat="1" x14ac:dyDescent="0.25">
      <c r="A56" s="288"/>
      <c r="B56" s="288"/>
      <c r="C56" s="288"/>
      <c r="G56" s="1"/>
      <c r="H56" s="1"/>
      <c r="I56" s="1"/>
      <c r="J56" s="1"/>
      <c r="K56" s="1"/>
      <c r="L56" s="1"/>
      <c r="M56" s="1"/>
      <c r="N56" s="1"/>
      <c r="O56" s="1"/>
    </row>
    <row r="57" spans="1:18" x14ac:dyDescent="0.25">
      <c r="D57" s="1"/>
      <c r="E57" s="1"/>
      <c r="F57" s="1"/>
      <c r="H57" s="259"/>
      <c r="I57" s="259"/>
      <c r="J57" s="259"/>
      <c r="K57" s="259"/>
      <c r="L57" s="259"/>
      <c r="M57" s="259"/>
    </row>
    <row r="58" spans="1:18" x14ac:dyDescent="0.25">
      <c r="D58" s="1"/>
      <c r="E58" s="1"/>
      <c r="F58" s="1"/>
    </row>
    <row r="59" spans="1:18" x14ac:dyDescent="0.25">
      <c r="D59" s="1"/>
      <c r="E59" s="1"/>
      <c r="F59" s="1"/>
    </row>
    <row r="60" spans="1:18" x14ac:dyDescent="0.25">
      <c r="D60" s="1"/>
      <c r="E60" s="1"/>
      <c r="F60" s="1"/>
      <c r="G60" s="259"/>
      <c r="N60" s="259"/>
      <c r="O60" s="259"/>
    </row>
    <row r="61" spans="1:18" s="259" customFormat="1" x14ac:dyDescent="0.25">
      <c r="G61" s="1"/>
      <c r="H61" s="1"/>
      <c r="I61" s="1"/>
      <c r="J61" s="1"/>
      <c r="K61" s="1"/>
      <c r="L61" s="1"/>
      <c r="M61" s="1"/>
      <c r="N61" s="1"/>
      <c r="O61" s="1"/>
    </row>
    <row r="62" spans="1:18" x14ac:dyDescent="0.25">
      <c r="D62" s="1"/>
      <c r="E62" s="1"/>
      <c r="F62" s="1"/>
    </row>
    <row r="63" spans="1:18" x14ac:dyDescent="0.25">
      <c r="D63" s="1"/>
      <c r="E63" s="1"/>
      <c r="F63" s="1"/>
    </row>
    <row r="64" spans="1:18" x14ac:dyDescent="0.25">
      <c r="D64" s="1"/>
      <c r="E64" s="1"/>
      <c r="F64" s="1"/>
    </row>
    <row r="65" s="1" customFormat="1" x14ac:dyDescent="0.25"/>
  </sheetData>
  <sheetProtection algorithmName="SHA-512" hashValue="8LLGbUtdcvSfiJKJB2o17zbouzfXKOBsjKXTnQ68WzTPGYlGeHXsgAEoobg7cYIHwa+WInf6AtLa1aLOizWE/w==" saltValue="brkentZzqdIFbG2ykBgX3A==" spinCount="100000" sheet="1" formatColumns="0" formatRows="0"/>
  <protectedRanges>
    <protectedRange sqref="B35 G34:J34" name="Range6_1"/>
  </protectedRanges>
  <mergeCells count="34">
    <mergeCell ref="M7:M8"/>
    <mergeCell ref="N7:N8"/>
    <mergeCell ref="B8:D8"/>
    <mergeCell ref="A1:N1"/>
    <mergeCell ref="A2:N2"/>
    <mergeCell ref="C4:E4"/>
    <mergeCell ref="C5:D5"/>
    <mergeCell ref="C6:D6"/>
    <mergeCell ref="B9:D9"/>
    <mergeCell ref="B10:D10"/>
    <mergeCell ref="B11:D11"/>
    <mergeCell ref="E7:F7"/>
    <mergeCell ref="G7:L7"/>
    <mergeCell ref="B15:D15"/>
    <mergeCell ref="B16:D16"/>
    <mergeCell ref="B17:D17"/>
    <mergeCell ref="B12:D12"/>
    <mergeCell ref="B13:D13"/>
    <mergeCell ref="B14:D14"/>
    <mergeCell ref="B21:D21"/>
    <mergeCell ref="B22:D22"/>
    <mergeCell ref="B23:D23"/>
    <mergeCell ref="B18:D18"/>
    <mergeCell ref="B19:D19"/>
    <mergeCell ref="B20:D20"/>
    <mergeCell ref="B35:E39"/>
    <mergeCell ref="B27:D27"/>
    <mergeCell ref="B28:D28"/>
    <mergeCell ref="B31:D31"/>
    <mergeCell ref="B24:D24"/>
    <mergeCell ref="B25:D25"/>
    <mergeCell ref="B26:D26"/>
    <mergeCell ref="B29:D29"/>
    <mergeCell ref="B30:D30"/>
  </mergeCells>
  <printOptions horizontalCentered="1"/>
  <pageMargins left="0.25" right="0.25" top="0.25" bottom="0.25" header="0" footer="0"/>
  <pageSetup scale="51" orientation="landscape" r:id="rId1"/>
  <headerFooter>
    <oddFooter xml:space="preserve">&amp;L&amp;8&amp;D - &amp;A&amp;R&amp;8Pg. 2
</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tabColor theme="9" tint="0.39997558519241921"/>
    <pageSetUpPr fitToPage="1"/>
  </sheetPr>
  <dimension ref="A1:V64"/>
  <sheetViews>
    <sheetView view="pageBreakPreview" topLeftCell="A21" zoomScale="70" zoomScaleNormal="100" zoomScaleSheetLayoutView="70" workbookViewId="0">
      <selection activeCell="B23" sqref="B23:D23"/>
    </sheetView>
  </sheetViews>
  <sheetFormatPr defaultColWidth="9.140625" defaultRowHeight="15" x14ac:dyDescent="0.25"/>
  <cols>
    <col min="1" max="1" width="4.85546875" style="233" customWidth="1"/>
    <col min="2" max="2" width="21.140625" style="1" customWidth="1"/>
    <col min="3" max="3" width="18.7109375" style="1" customWidth="1"/>
    <col min="4" max="4" width="24.85546875" style="1" customWidth="1"/>
    <col min="5" max="8" width="13.5703125" style="356" customWidth="1"/>
    <col min="9" max="9" width="12.28515625" style="348" customWidth="1"/>
    <col min="10" max="11" width="16.85546875" style="349" customWidth="1"/>
    <col min="12" max="12" width="18.140625" style="349" customWidth="1"/>
    <col min="13" max="16" width="18.140625" style="353" customWidth="1"/>
    <col min="17" max="17" width="18.140625" style="354" customWidth="1"/>
    <col min="18" max="18" width="11.5703125" style="355" customWidth="1"/>
    <col min="19" max="16384" width="9.140625" style="1"/>
  </cols>
  <sheetData>
    <row r="1" spans="1:22" s="241" customFormat="1" ht="26.25" x14ac:dyDescent="0.4">
      <c r="A1" s="674" t="s">
        <v>198</v>
      </c>
      <c r="B1" s="674"/>
      <c r="C1" s="674"/>
      <c r="D1" s="674"/>
      <c r="E1" s="674"/>
      <c r="F1" s="674"/>
      <c r="G1" s="674"/>
      <c r="H1" s="674"/>
      <c r="I1" s="674"/>
      <c r="J1" s="674"/>
      <c r="K1" s="674"/>
      <c r="L1" s="674"/>
      <c r="M1" s="674"/>
      <c r="N1" s="674"/>
      <c r="O1" s="674"/>
      <c r="P1" s="674"/>
      <c r="Q1" s="674"/>
      <c r="R1" s="674"/>
    </row>
    <row r="2" spans="1:22" s="241" customFormat="1" ht="24.75" customHeight="1" x14ac:dyDescent="0.35">
      <c r="A2" s="3"/>
      <c r="B2" s="19" t="s">
        <v>197</v>
      </c>
      <c r="C2" s="389" t="str">
        <f>+Invoice!C4</f>
        <v>Ajax Corp</v>
      </c>
      <c r="D2" s="389"/>
      <c r="E2" s="389"/>
      <c r="F2" s="77"/>
      <c r="G2" s="77"/>
      <c r="H2" s="77"/>
      <c r="I2" s="77"/>
      <c r="J2" s="9"/>
      <c r="K2" s="9"/>
      <c r="L2" s="9"/>
      <c r="M2" s="79"/>
      <c r="N2" s="79"/>
      <c r="O2" s="78" t="s">
        <v>60</v>
      </c>
      <c r="P2" s="688">
        <f>Invoice!K5</f>
        <v>45566</v>
      </c>
      <c r="Q2" s="688"/>
      <c r="R2" s="85"/>
    </row>
    <row r="3" spans="1:22" s="241" customFormat="1" ht="36" customHeight="1" thickBot="1" x14ac:dyDescent="0.4">
      <c r="A3" s="3"/>
      <c r="B3" s="80" t="s">
        <v>33</v>
      </c>
      <c r="C3" s="690" t="str">
        <f>+Invoice!C5</f>
        <v>XX</v>
      </c>
      <c r="D3" s="690"/>
      <c r="E3" s="690"/>
      <c r="F3" s="140"/>
      <c r="G3" s="82"/>
      <c r="H3" s="82"/>
      <c r="I3" s="83"/>
      <c r="J3" s="9"/>
      <c r="K3" s="9"/>
      <c r="L3" s="9"/>
      <c r="M3" s="81"/>
      <c r="N3" s="3"/>
      <c r="O3" s="80" t="s">
        <v>96</v>
      </c>
      <c r="P3" s="689">
        <f>Invoice!K6</f>
        <v>45596</v>
      </c>
      <c r="Q3" s="689"/>
      <c r="R3" s="86"/>
    </row>
    <row r="4" spans="1:22" ht="23.25" customHeight="1" x14ac:dyDescent="0.35">
      <c r="A4" s="21"/>
      <c r="B4" s="675" t="s">
        <v>75</v>
      </c>
      <c r="C4" s="676"/>
      <c r="D4" s="677"/>
      <c r="E4" s="678" t="s">
        <v>200</v>
      </c>
      <c r="F4" s="679"/>
      <c r="G4" s="680"/>
      <c r="H4" s="680"/>
      <c r="I4" s="680"/>
      <c r="J4" s="681" t="s">
        <v>199</v>
      </c>
      <c r="K4" s="681" t="s">
        <v>93</v>
      </c>
      <c r="L4" s="175"/>
      <c r="M4" s="685"/>
      <c r="N4" s="686"/>
      <c r="O4" s="686"/>
      <c r="P4" s="686"/>
      <c r="Q4" s="366"/>
      <c r="R4" s="363"/>
    </row>
    <row r="5" spans="1:22" s="308" customFormat="1" ht="40.5" customHeight="1" thickBot="1" x14ac:dyDescent="0.3">
      <c r="A5" s="65" t="s">
        <v>48</v>
      </c>
      <c r="B5" s="141" t="s">
        <v>49</v>
      </c>
      <c r="C5" s="141" t="s">
        <v>50</v>
      </c>
      <c r="D5" s="141" t="s">
        <v>51</v>
      </c>
      <c r="E5" s="142" t="s">
        <v>217</v>
      </c>
      <c r="F5" s="142" t="s">
        <v>218</v>
      </c>
      <c r="G5" s="143"/>
      <c r="H5" s="143" t="s">
        <v>77</v>
      </c>
      <c r="I5" s="144" t="s">
        <v>71</v>
      </c>
      <c r="J5" s="682"/>
      <c r="K5" s="682"/>
      <c r="L5" s="176" t="s">
        <v>74</v>
      </c>
      <c r="M5" s="142" t="str">
        <f>E5</f>
        <v>WDD WIOA</v>
      </c>
      <c r="N5" s="142"/>
      <c r="O5" s="143"/>
      <c r="P5" s="143" t="str">
        <f>H5</f>
        <v>Non WDD Program</v>
      </c>
      <c r="Q5" s="367" t="s">
        <v>52</v>
      </c>
      <c r="R5" s="364" t="s">
        <v>94</v>
      </c>
    </row>
    <row r="6" spans="1:22" s="316" customFormat="1" ht="15.75" x14ac:dyDescent="0.25">
      <c r="A6" s="309">
        <v>1</v>
      </c>
      <c r="B6" s="310"/>
      <c r="C6" s="310"/>
      <c r="D6" s="310"/>
      <c r="E6" s="311"/>
      <c r="F6" s="312"/>
      <c r="G6" s="313"/>
      <c r="H6" s="313"/>
      <c r="I6" s="22">
        <f t="shared" ref="I6:I30" si="0">SUM(E6:H6)</f>
        <v>0</v>
      </c>
      <c r="J6" s="314"/>
      <c r="K6" s="315"/>
      <c r="L6" s="179">
        <f>+K6+J6</f>
        <v>0</v>
      </c>
      <c r="M6" s="146">
        <f t="shared" ref="M6:M30" si="1">IFERROR(+E6/$I6*$L6,0)</f>
        <v>0</v>
      </c>
      <c r="N6" s="147">
        <f t="shared" ref="N6:N30" si="2">IFERROR(+F6/$I6*$L6,0)</f>
        <v>0</v>
      </c>
      <c r="O6" s="147">
        <f t="shared" ref="O6:O30" si="3">IFERROR(+G6/$I6*$L6,0)</f>
        <v>0</v>
      </c>
      <c r="P6" s="148">
        <f t="shared" ref="P6:P30" si="4">IFERROR(+H6/$I6*$L6,0)</f>
        <v>0</v>
      </c>
      <c r="Q6" s="365">
        <f t="shared" ref="Q6:Q30" si="5">SUM(M6:P6)</f>
        <v>0</v>
      </c>
      <c r="R6" s="62">
        <f t="shared" ref="R6:R31" si="6">IFERROR(+K6/J6,0)</f>
        <v>0</v>
      </c>
      <c r="S6" s="281"/>
      <c r="T6" s="281"/>
      <c r="U6" s="281"/>
      <c r="V6" s="281"/>
    </row>
    <row r="7" spans="1:22" s="316" customFormat="1" ht="15.75" x14ac:dyDescent="0.25">
      <c r="A7" s="309">
        <v>2</v>
      </c>
      <c r="B7" s="310"/>
      <c r="C7" s="310"/>
      <c r="D7" s="310"/>
      <c r="E7" s="311"/>
      <c r="F7" s="312"/>
      <c r="G7" s="313"/>
      <c r="H7" s="313"/>
      <c r="I7" s="22">
        <f t="shared" si="0"/>
        <v>0</v>
      </c>
      <c r="J7" s="314"/>
      <c r="K7" s="315"/>
      <c r="L7" s="145">
        <f>+K7+J7</f>
        <v>0</v>
      </c>
      <c r="M7" s="146">
        <f t="shared" si="1"/>
        <v>0</v>
      </c>
      <c r="N7" s="147">
        <f t="shared" si="2"/>
        <v>0</v>
      </c>
      <c r="O7" s="147">
        <f t="shared" si="3"/>
        <v>0</v>
      </c>
      <c r="P7" s="148">
        <f t="shared" si="4"/>
        <v>0</v>
      </c>
      <c r="Q7" s="149">
        <f t="shared" si="5"/>
        <v>0</v>
      </c>
      <c r="R7" s="62">
        <f t="shared" si="6"/>
        <v>0</v>
      </c>
      <c r="S7" s="281"/>
      <c r="T7" s="281"/>
      <c r="U7" s="281"/>
      <c r="V7" s="281"/>
    </row>
    <row r="8" spans="1:22" s="281" customFormat="1" ht="15.75" x14ac:dyDescent="0.25">
      <c r="A8" s="309">
        <v>3</v>
      </c>
      <c r="B8" s="310"/>
      <c r="C8" s="310"/>
      <c r="D8" s="317"/>
      <c r="E8" s="311"/>
      <c r="F8" s="312"/>
      <c r="G8" s="313"/>
      <c r="H8" s="313"/>
      <c r="I8" s="23">
        <f t="shared" si="0"/>
        <v>0</v>
      </c>
      <c r="J8" s="314"/>
      <c r="K8" s="315"/>
      <c r="L8" s="150">
        <f t="shared" ref="L8:L30" si="7">+J8+K8</f>
        <v>0</v>
      </c>
      <c r="M8" s="146">
        <f t="shared" si="1"/>
        <v>0</v>
      </c>
      <c r="N8" s="147">
        <f t="shared" si="2"/>
        <v>0</v>
      </c>
      <c r="O8" s="151">
        <f t="shared" si="3"/>
        <v>0</v>
      </c>
      <c r="P8" s="152">
        <f t="shared" si="4"/>
        <v>0</v>
      </c>
      <c r="Q8" s="149">
        <f t="shared" si="5"/>
        <v>0</v>
      </c>
      <c r="R8" s="62">
        <f t="shared" si="6"/>
        <v>0</v>
      </c>
    </row>
    <row r="9" spans="1:22" s="281" customFormat="1" ht="15.75" x14ac:dyDescent="0.25">
      <c r="A9" s="309">
        <v>4</v>
      </c>
      <c r="B9" s="310"/>
      <c r="C9" s="310"/>
      <c r="D9" s="310"/>
      <c r="E9" s="311"/>
      <c r="F9" s="312"/>
      <c r="G9" s="313"/>
      <c r="H9" s="313"/>
      <c r="I9" s="23">
        <f t="shared" si="0"/>
        <v>0</v>
      </c>
      <c r="J9" s="314"/>
      <c r="K9" s="315"/>
      <c r="L9" s="150">
        <f t="shared" si="7"/>
        <v>0</v>
      </c>
      <c r="M9" s="146">
        <f t="shared" si="1"/>
        <v>0</v>
      </c>
      <c r="N9" s="147">
        <f t="shared" si="2"/>
        <v>0</v>
      </c>
      <c r="O9" s="151">
        <f t="shared" si="3"/>
        <v>0</v>
      </c>
      <c r="P9" s="152">
        <f t="shared" si="4"/>
        <v>0</v>
      </c>
      <c r="Q9" s="149">
        <f t="shared" si="5"/>
        <v>0</v>
      </c>
      <c r="R9" s="62">
        <f t="shared" si="6"/>
        <v>0</v>
      </c>
    </row>
    <row r="10" spans="1:22" s="281" customFormat="1" ht="15.75" x14ac:dyDescent="0.25">
      <c r="A10" s="309">
        <v>5</v>
      </c>
      <c r="B10" s="310"/>
      <c r="C10" s="310"/>
      <c r="D10" s="310"/>
      <c r="E10" s="311"/>
      <c r="F10" s="312"/>
      <c r="G10" s="313"/>
      <c r="H10" s="313"/>
      <c r="I10" s="23">
        <f t="shared" si="0"/>
        <v>0</v>
      </c>
      <c r="J10" s="314"/>
      <c r="K10" s="315"/>
      <c r="L10" s="150">
        <f t="shared" si="7"/>
        <v>0</v>
      </c>
      <c r="M10" s="146">
        <f t="shared" si="1"/>
        <v>0</v>
      </c>
      <c r="N10" s="147">
        <f t="shared" si="2"/>
        <v>0</v>
      </c>
      <c r="O10" s="151">
        <f t="shared" si="3"/>
        <v>0</v>
      </c>
      <c r="P10" s="152">
        <f t="shared" si="4"/>
        <v>0</v>
      </c>
      <c r="Q10" s="149">
        <f t="shared" si="5"/>
        <v>0</v>
      </c>
      <c r="R10" s="62">
        <f t="shared" si="6"/>
        <v>0</v>
      </c>
    </row>
    <row r="11" spans="1:22" s="281" customFormat="1" ht="15.75" x14ac:dyDescent="0.25">
      <c r="A11" s="309">
        <v>6</v>
      </c>
      <c r="B11" s="310"/>
      <c r="C11" s="310"/>
      <c r="D11" s="310"/>
      <c r="E11" s="311"/>
      <c r="F11" s="312"/>
      <c r="G11" s="313"/>
      <c r="H11" s="313"/>
      <c r="I11" s="23">
        <f t="shared" si="0"/>
        <v>0</v>
      </c>
      <c r="J11" s="314"/>
      <c r="K11" s="315"/>
      <c r="L11" s="150">
        <f t="shared" si="7"/>
        <v>0</v>
      </c>
      <c r="M11" s="146">
        <f t="shared" si="1"/>
        <v>0</v>
      </c>
      <c r="N11" s="147">
        <f t="shared" si="2"/>
        <v>0</v>
      </c>
      <c r="O11" s="151">
        <f t="shared" si="3"/>
        <v>0</v>
      </c>
      <c r="P11" s="152">
        <f t="shared" si="4"/>
        <v>0</v>
      </c>
      <c r="Q11" s="149">
        <f t="shared" si="5"/>
        <v>0</v>
      </c>
      <c r="R11" s="62">
        <f t="shared" si="6"/>
        <v>0</v>
      </c>
    </row>
    <row r="12" spans="1:22" s="281" customFormat="1" ht="15.75" x14ac:dyDescent="0.25">
      <c r="A12" s="309">
        <v>7</v>
      </c>
      <c r="B12" s="310"/>
      <c r="C12" s="310"/>
      <c r="D12" s="310"/>
      <c r="E12" s="311"/>
      <c r="F12" s="312"/>
      <c r="G12" s="313"/>
      <c r="H12" s="313"/>
      <c r="I12" s="23">
        <f t="shared" si="0"/>
        <v>0</v>
      </c>
      <c r="J12" s="314"/>
      <c r="K12" s="315"/>
      <c r="L12" s="150">
        <f t="shared" si="7"/>
        <v>0</v>
      </c>
      <c r="M12" s="146">
        <f t="shared" si="1"/>
        <v>0</v>
      </c>
      <c r="N12" s="147">
        <f t="shared" si="2"/>
        <v>0</v>
      </c>
      <c r="O12" s="151">
        <f t="shared" si="3"/>
        <v>0</v>
      </c>
      <c r="P12" s="152">
        <f t="shared" si="4"/>
        <v>0</v>
      </c>
      <c r="Q12" s="149">
        <f t="shared" si="5"/>
        <v>0</v>
      </c>
      <c r="R12" s="62">
        <f t="shared" si="6"/>
        <v>0</v>
      </c>
    </row>
    <row r="13" spans="1:22" s="281" customFormat="1" ht="15.75" x14ac:dyDescent="0.25">
      <c r="A13" s="309">
        <v>8</v>
      </c>
      <c r="B13" s="310"/>
      <c r="C13" s="310"/>
      <c r="D13" s="310"/>
      <c r="E13" s="311"/>
      <c r="F13" s="312"/>
      <c r="G13" s="313"/>
      <c r="H13" s="313"/>
      <c r="I13" s="23">
        <f t="shared" si="0"/>
        <v>0</v>
      </c>
      <c r="J13" s="314"/>
      <c r="K13" s="315"/>
      <c r="L13" s="150">
        <f t="shared" si="7"/>
        <v>0</v>
      </c>
      <c r="M13" s="146">
        <f t="shared" si="1"/>
        <v>0</v>
      </c>
      <c r="N13" s="147">
        <f t="shared" si="2"/>
        <v>0</v>
      </c>
      <c r="O13" s="151">
        <f t="shared" si="3"/>
        <v>0</v>
      </c>
      <c r="P13" s="152">
        <f t="shared" si="4"/>
        <v>0</v>
      </c>
      <c r="Q13" s="149">
        <f t="shared" si="5"/>
        <v>0</v>
      </c>
      <c r="R13" s="62">
        <f t="shared" si="6"/>
        <v>0</v>
      </c>
    </row>
    <row r="14" spans="1:22" s="281" customFormat="1" ht="15.75" x14ac:dyDescent="0.25">
      <c r="A14" s="309">
        <v>9</v>
      </c>
      <c r="B14" s="310"/>
      <c r="C14" s="310"/>
      <c r="D14" s="310"/>
      <c r="E14" s="311"/>
      <c r="F14" s="312"/>
      <c r="G14" s="313"/>
      <c r="H14" s="313"/>
      <c r="I14" s="23">
        <f t="shared" si="0"/>
        <v>0</v>
      </c>
      <c r="J14" s="314"/>
      <c r="K14" s="315"/>
      <c r="L14" s="150">
        <f t="shared" si="7"/>
        <v>0</v>
      </c>
      <c r="M14" s="146">
        <f t="shared" si="1"/>
        <v>0</v>
      </c>
      <c r="N14" s="147">
        <f t="shared" si="2"/>
        <v>0</v>
      </c>
      <c r="O14" s="151">
        <f t="shared" si="3"/>
        <v>0</v>
      </c>
      <c r="P14" s="152">
        <f t="shared" si="4"/>
        <v>0</v>
      </c>
      <c r="Q14" s="149">
        <f t="shared" si="5"/>
        <v>0</v>
      </c>
      <c r="R14" s="62">
        <f t="shared" si="6"/>
        <v>0</v>
      </c>
    </row>
    <row r="15" spans="1:22" s="281" customFormat="1" ht="15.75" x14ac:dyDescent="0.25">
      <c r="A15" s="309">
        <v>10</v>
      </c>
      <c r="B15" s="310"/>
      <c r="C15" s="310"/>
      <c r="D15" s="310"/>
      <c r="E15" s="311"/>
      <c r="F15" s="312"/>
      <c r="G15" s="313"/>
      <c r="H15" s="313"/>
      <c r="I15" s="23">
        <f t="shared" si="0"/>
        <v>0</v>
      </c>
      <c r="J15" s="314"/>
      <c r="K15" s="315"/>
      <c r="L15" s="150">
        <f t="shared" si="7"/>
        <v>0</v>
      </c>
      <c r="M15" s="146">
        <f t="shared" si="1"/>
        <v>0</v>
      </c>
      <c r="N15" s="147">
        <f t="shared" si="2"/>
        <v>0</v>
      </c>
      <c r="O15" s="151">
        <f t="shared" si="3"/>
        <v>0</v>
      </c>
      <c r="P15" s="152">
        <f t="shared" si="4"/>
        <v>0</v>
      </c>
      <c r="Q15" s="149">
        <f t="shared" si="5"/>
        <v>0</v>
      </c>
      <c r="R15" s="62">
        <f t="shared" si="6"/>
        <v>0</v>
      </c>
    </row>
    <row r="16" spans="1:22" s="281" customFormat="1" ht="15.75" x14ac:dyDescent="0.25">
      <c r="A16" s="309">
        <v>11</v>
      </c>
      <c r="B16" s="310"/>
      <c r="C16" s="310"/>
      <c r="D16" s="310"/>
      <c r="E16" s="311"/>
      <c r="F16" s="312"/>
      <c r="G16" s="318"/>
      <c r="H16" s="313"/>
      <c r="I16" s="23">
        <f t="shared" si="0"/>
        <v>0</v>
      </c>
      <c r="J16" s="314"/>
      <c r="K16" s="315"/>
      <c r="L16" s="150">
        <f t="shared" si="7"/>
        <v>0</v>
      </c>
      <c r="M16" s="146">
        <f t="shared" si="1"/>
        <v>0</v>
      </c>
      <c r="N16" s="147">
        <f t="shared" si="2"/>
        <v>0</v>
      </c>
      <c r="O16" s="151">
        <f t="shared" si="3"/>
        <v>0</v>
      </c>
      <c r="P16" s="152">
        <f t="shared" si="4"/>
        <v>0</v>
      </c>
      <c r="Q16" s="149">
        <f t="shared" si="5"/>
        <v>0</v>
      </c>
      <c r="R16" s="62">
        <f t="shared" si="6"/>
        <v>0</v>
      </c>
    </row>
    <row r="17" spans="1:22" s="281" customFormat="1" ht="15.75" x14ac:dyDescent="0.25">
      <c r="A17" s="309">
        <v>12</v>
      </c>
      <c r="B17" s="310"/>
      <c r="C17" s="310"/>
      <c r="D17" s="310"/>
      <c r="E17" s="311"/>
      <c r="F17" s="312"/>
      <c r="G17" s="313"/>
      <c r="H17" s="313"/>
      <c r="I17" s="23">
        <f t="shared" si="0"/>
        <v>0</v>
      </c>
      <c r="J17" s="314"/>
      <c r="K17" s="315"/>
      <c r="L17" s="150">
        <f t="shared" si="7"/>
        <v>0</v>
      </c>
      <c r="M17" s="146">
        <f t="shared" si="1"/>
        <v>0</v>
      </c>
      <c r="N17" s="147">
        <f t="shared" si="2"/>
        <v>0</v>
      </c>
      <c r="O17" s="151">
        <f t="shared" si="3"/>
        <v>0</v>
      </c>
      <c r="P17" s="152">
        <f t="shared" si="4"/>
        <v>0</v>
      </c>
      <c r="Q17" s="149">
        <f t="shared" si="5"/>
        <v>0</v>
      </c>
      <c r="R17" s="62">
        <f t="shared" si="6"/>
        <v>0</v>
      </c>
    </row>
    <row r="18" spans="1:22" s="281" customFormat="1" ht="15.75" x14ac:dyDescent="0.25">
      <c r="A18" s="309">
        <v>13</v>
      </c>
      <c r="B18" s="310"/>
      <c r="C18" s="310"/>
      <c r="D18" s="310"/>
      <c r="E18" s="311"/>
      <c r="F18" s="312"/>
      <c r="G18" s="313"/>
      <c r="H18" s="313"/>
      <c r="I18" s="23">
        <f t="shared" si="0"/>
        <v>0</v>
      </c>
      <c r="J18" s="314"/>
      <c r="K18" s="315"/>
      <c r="L18" s="150">
        <f t="shared" si="7"/>
        <v>0</v>
      </c>
      <c r="M18" s="146">
        <f t="shared" si="1"/>
        <v>0</v>
      </c>
      <c r="N18" s="147">
        <f t="shared" si="2"/>
        <v>0</v>
      </c>
      <c r="O18" s="151">
        <f t="shared" si="3"/>
        <v>0</v>
      </c>
      <c r="P18" s="152">
        <f t="shared" si="4"/>
        <v>0</v>
      </c>
      <c r="Q18" s="149">
        <f t="shared" si="5"/>
        <v>0</v>
      </c>
      <c r="R18" s="62">
        <f t="shared" si="6"/>
        <v>0</v>
      </c>
    </row>
    <row r="19" spans="1:22" s="281" customFormat="1" ht="15.75" x14ac:dyDescent="0.25">
      <c r="A19" s="309">
        <v>14</v>
      </c>
      <c r="B19" s="310"/>
      <c r="C19" s="310"/>
      <c r="D19" s="310"/>
      <c r="E19" s="311"/>
      <c r="F19" s="312"/>
      <c r="G19" s="313"/>
      <c r="H19" s="313"/>
      <c r="I19" s="23">
        <f t="shared" si="0"/>
        <v>0</v>
      </c>
      <c r="J19" s="314"/>
      <c r="K19" s="315"/>
      <c r="L19" s="150">
        <f t="shared" si="7"/>
        <v>0</v>
      </c>
      <c r="M19" s="146">
        <f t="shared" si="1"/>
        <v>0</v>
      </c>
      <c r="N19" s="147">
        <f t="shared" si="2"/>
        <v>0</v>
      </c>
      <c r="O19" s="151">
        <f t="shared" si="3"/>
        <v>0</v>
      </c>
      <c r="P19" s="152">
        <f t="shared" si="4"/>
        <v>0</v>
      </c>
      <c r="Q19" s="149">
        <f t="shared" si="5"/>
        <v>0</v>
      </c>
      <c r="R19" s="62">
        <f t="shared" si="6"/>
        <v>0</v>
      </c>
    </row>
    <row r="20" spans="1:22" s="281" customFormat="1" ht="15.75" x14ac:dyDescent="0.25">
      <c r="A20" s="309">
        <v>15</v>
      </c>
      <c r="B20" s="310"/>
      <c r="C20" s="310"/>
      <c r="D20" s="310"/>
      <c r="E20" s="311"/>
      <c r="F20" s="312"/>
      <c r="G20" s="313"/>
      <c r="H20" s="313"/>
      <c r="I20" s="23">
        <f t="shared" si="0"/>
        <v>0</v>
      </c>
      <c r="J20" s="314"/>
      <c r="K20" s="315"/>
      <c r="L20" s="150">
        <f t="shared" si="7"/>
        <v>0</v>
      </c>
      <c r="M20" s="146">
        <f t="shared" si="1"/>
        <v>0</v>
      </c>
      <c r="N20" s="147">
        <f t="shared" si="2"/>
        <v>0</v>
      </c>
      <c r="O20" s="151">
        <f t="shared" si="3"/>
        <v>0</v>
      </c>
      <c r="P20" s="152">
        <f t="shared" si="4"/>
        <v>0</v>
      </c>
      <c r="Q20" s="149">
        <f t="shared" si="5"/>
        <v>0</v>
      </c>
      <c r="R20" s="62">
        <f t="shared" si="6"/>
        <v>0</v>
      </c>
    </row>
    <row r="21" spans="1:22" s="281" customFormat="1" ht="15.75" x14ac:dyDescent="0.25">
      <c r="A21" s="309">
        <v>16</v>
      </c>
      <c r="B21" s="310"/>
      <c r="C21" s="310"/>
      <c r="D21" s="310"/>
      <c r="E21" s="311"/>
      <c r="F21" s="312"/>
      <c r="G21" s="313"/>
      <c r="H21" s="313"/>
      <c r="I21" s="23">
        <f t="shared" si="0"/>
        <v>0</v>
      </c>
      <c r="J21" s="314"/>
      <c r="K21" s="315"/>
      <c r="L21" s="150">
        <f t="shared" si="7"/>
        <v>0</v>
      </c>
      <c r="M21" s="146">
        <f t="shared" si="1"/>
        <v>0</v>
      </c>
      <c r="N21" s="147">
        <f t="shared" si="2"/>
        <v>0</v>
      </c>
      <c r="O21" s="151">
        <f t="shared" si="3"/>
        <v>0</v>
      </c>
      <c r="P21" s="152">
        <f t="shared" si="4"/>
        <v>0</v>
      </c>
      <c r="Q21" s="149">
        <f t="shared" si="5"/>
        <v>0</v>
      </c>
      <c r="R21" s="62">
        <f t="shared" si="6"/>
        <v>0</v>
      </c>
    </row>
    <row r="22" spans="1:22" s="281" customFormat="1" ht="15.75" x14ac:dyDescent="0.25">
      <c r="A22" s="309">
        <v>17</v>
      </c>
      <c r="B22" s="310"/>
      <c r="C22" s="310"/>
      <c r="D22" s="310"/>
      <c r="E22" s="311"/>
      <c r="F22" s="312"/>
      <c r="G22" s="313"/>
      <c r="H22" s="313"/>
      <c r="I22" s="23">
        <f t="shared" si="0"/>
        <v>0</v>
      </c>
      <c r="J22" s="314"/>
      <c r="K22" s="315"/>
      <c r="L22" s="150">
        <f t="shared" si="7"/>
        <v>0</v>
      </c>
      <c r="M22" s="146">
        <f t="shared" si="1"/>
        <v>0</v>
      </c>
      <c r="N22" s="147">
        <f t="shared" si="2"/>
        <v>0</v>
      </c>
      <c r="O22" s="151">
        <f t="shared" si="3"/>
        <v>0</v>
      </c>
      <c r="P22" s="152">
        <f t="shared" si="4"/>
        <v>0</v>
      </c>
      <c r="Q22" s="149">
        <f t="shared" si="5"/>
        <v>0</v>
      </c>
      <c r="R22" s="62">
        <f t="shared" si="6"/>
        <v>0</v>
      </c>
    </row>
    <row r="23" spans="1:22" s="281" customFormat="1" ht="15.75" x14ac:dyDescent="0.25">
      <c r="A23" s="309">
        <v>18</v>
      </c>
      <c r="B23" s="310"/>
      <c r="C23" s="310"/>
      <c r="D23" s="310"/>
      <c r="E23" s="311"/>
      <c r="F23" s="312"/>
      <c r="G23" s="313"/>
      <c r="H23" s="313"/>
      <c r="I23" s="23">
        <f t="shared" si="0"/>
        <v>0</v>
      </c>
      <c r="J23" s="314"/>
      <c r="K23" s="315"/>
      <c r="L23" s="150">
        <f t="shared" si="7"/>
        <v>0</v>
      </c>
      <c r="M23" s="146">
        <f t="shared" si="1"/>
        <v>0</v>
      </c>
      <c r="N23" s="147">
        <f t="shared" si="2"/>
        <v>0</v>
      </c>
      <c r="O23" s="151">
        <f t="shared" si="3"/>
        <v>0</v>
      </c>
      <c r="P23" s="152">
        <f t="shared" si="4"/>
        <v>0</v>
      </c>
      <c r="Q23" s="149">
        <f t="shared" si="5"/>
        <v>0</v>
      </c>
      <c r="R23" s="62">
        <f t="shared" si="6"/>
        <v>0</v>
      </c>
    </row>
    <row r="24" spans="1:22" s="281" customFormat="1" ht="15.75" x14ac:dyDescent="0.25">
      <c r="A24" s="309">
        <v>19</v>
      </c>
      <c r="B24" s="310"/>
      <c r="C24" s="310"/>
      <c r="D24" s="310"/>
      <c r="E24" s="311"/>
      <c r="F24" s="312"/>
      <c r="G24" s="313"/>
      <c r="H24" s="313"/>
      <c r="I24" s="23">
        <f t="shared" si="0"/>
        <v>0</v>
      </c>
      <c r="J24" s="314"/>
      <c r="K24" s="315"/>
      <c r="L24" s="150">
        <f t="shared" si="7"/>
        <v>0</v>
      </c>
      <c r="M24" s="146">
        <f t="shared" si="1"/>
        <v>0</v>
      </c>
      <c r="N24" s="147">
        <f t="shared" si="2"/>
        <v>0</v>
      </c>
      <c r="O24" s="151">
        <f t="shared" si="3"/>
        <v>0</v>
      </c>
      <c r="P24" s="152">
        <f t="shared" si="4"/>
        <v>0</v>
      </c>
      <c r="Q24" s="149">
        <f t="shared" si="5"/>
        <v>0</v>
      </c>
      <c r="R24" s="62">
        <f t="shared" si="6"/>
        <v>0</v>
      </c>
    </row>
    <row r="25" spans="1:22" s="281" customFormat="1" ht="15.75" x14ac:dyDescent="0.25">
      <c r="A25" s="309">
        <v>20</v>
      </c>
      <c r="B25" s="310"/>
      <c r="C25" s="310"/>
      <c r="D25" s="310"/>
      <c r="E25" s="311"/>
      <c r="F25" s="312"/>
      <c r="G25" s="313"/>
      <c r="H25" s="313"/>
      <c r="I25" s="23">
        <f t="shared" si="0"/>
        <v>0</v>
      </c>
      <c r="J25" s="314"/>
      <c r="K25" s="315"/>
      <c r="L25" s="150">
        <f t="shared" si="7"/>
        <v>0</v>
      </c>
      <c r="M25" s="146">
        <f t="shared" si="1"/>
        <v>0</v>
      </c>
      <c r="N25" s="147">
        <f t="shared" si="2"/>
        <v>0</v>
      </c>
      <c r="O25" s="151">
        <f t="shared" si="3"/>
        <v>0</v>
      </c>
      <c r="P25" s="152">
        <f t="shared" si="4"/>
        <v>0</v>
      </c>
      <c r="Q25" s="149">
        <f t="shared" si="5"/>
        <v>0</v>
      </c>
      <c r="R25" s="62">
        <f t="shared" si="6"/>
        <v>0</v>
      </c>
    </row>
    <row r="26" spans="1:22" s="281" customFormat="1" ht="15.75" x14ac:dyDescent="0.25">
      <c r="A26" s="309">
        <v>21</v>
      </c>
      <c r="B26" s="310"/>
      <c r="C26" s="310"/>
      <c r="D26" s="310"/>
      <c r="E26" s="311"/>
      <c r="F26" s="312"/>
      <c r="G26" s="313"/>
      <c r="H26" s="313"/>
      <c r="I26" s="23">
        <f t="shared" si="0"/>
        <v>0</v>
      </c>
      <c r="J26" s="314"/>
      <c r="K26" s="315"/>
      <c r="L26" s="150">
        <f t="shared" si="7"/>
        <v>0</v>
      </c>
      <c r="M26" s="146">
        <f t="shared" si="1"/>
        <v>0</v>
      </c>
      <c r="N26" s="147">
        <f t="shared" si="2"/>
        <v>0</v>
      </c>
      <c r="O26" s="151">
        <f t="shared" si="3"/>
        <v>0</v>
      </c>
      <c r="P26" s="152">
        <f t="shared" si="4"/>
        <v>0</v>
      </c>
      <c r="Q26" s="149">
        <f t="shared" si="5"/>
        <v>0</v>
      </c>
      <c r="R26" s="62">
        <f t="shared" si="6"/>
        <v>0</v>
      </c>
    </row>
    <row r="27" spans="1:22" s="281" customFormat="1" ht="15.75" x14ac:dyDescent="0.25">
      <c r="A27" s="309">
        <v>22</v>
      </c>
      <c r="B27" s="310"/>
      <c r="C27" s="310"/>
      <c r="D27" s="310"/>
      <c r="E27" s="311"/>
      <c r="F27" s="312"/>
      <c r="G27" s="313"/>
      <c r="H27" s="313"/>
      <c r="I27" s="23">
        <f t="shared" si="0"/>
        <v>0</v>
      </c>
      <c r="J27" s="314"/>
      <c r="K27" s="315"/>
      <c r="L27" s="150">
        <f t="shared" si="7"/>
        <v>0</v>
      </c>
      <c r="M27" s="146">
        <f t="shared" si="1"/>
        <v>0</v>
      </c>
      <c r="N27" s="147">
        <f t="shared" si="2"/>
        <v>0</v>
      </c>
      <c r="O27" s="151">
        <f t="shared" si="3"/>
        <v>0</v>
      </c>
      <c r="P27" s="152">
        <f t="shared" si="4"/>
        <v>0</v>
      </c>
      <c r="Q27" s="149">
        <f t="shared" si="5"/>
        <v>0</v>
      </c>
      <c r="R27" s="62">
        <f t="shared" si="6"/>
        <v>0</v>
      </c>
    </row>
    <row r="28" spans="1:22" s="281" customFormat="1" ht="15.75" x14ac:dyDescent="0.25">
      <c r="A28" s="309">
        <v>23</v>
      </c>
      <c r="B28" s="310"/>
      <c r="C28" s="310"/>
      <c r="D28" s="310"/>
      <c r="E28" s="311"/>
      <c r="F28" s="312"/>
      <c r="G28" s="313"/>
      <c r="H28" s="313"/>
      <c r="I28" s="23">
        <f t="shared" si="0"/>
        <v>0</v>
      </c>
      <c r="J28" s="314"/>
      <c r="K28" s="315"/>
      <c r="L28" s="150">
        <f t="shared" si="7"/>
        <v>0</v>
      </c>
      <c r="M28" s="146">
        <f t="shared" si="1"/>
        <v>0</v>
      </c>
      <c r="N28" s="147">
        <f t="shared" si="2"/>
        <v>0</v>
      </c>
      <c r="O28" s="151">
        <f t="shared" si="3"/>
        <v>0</v>
      </c>
      <c r="P28" s="152">
        <f t="shared" si="4"/>
        <v>0</v>
      </c>
      <c r="Q28" s="149">
        <f t="shared" si="5"/>
        <v>0</v>
      </c>
      <c r="R28" s="62">
        <f t="shared" si="6"/>
        <v>0</v>
      </c>
    </row>
    <row r="29" spans="1:22" s="281" customFormat="1" ht="15.75" x14ac:dyDescent="0.25">
      <c r="A29" s="309">
        <v>24</v>
      </c>
      <c r="B29" s="310"/>
      <c r="C29" s="310"/>
      <c r="D29" s="310"/>
      <c r="E29" s="311"/>
      <c r="F29" s="312"/>
      <c r="G29" s="313"/>
      <c r="H29" s="313"/>
      <c r="I29" s="23">
        <f t="shared" si="0"/>
        <v>0</v>
      </c>
      <c r="J29" s="314"/>
      <c r="K29" s="315"/>
      <c r="L29" s="150">
        <f t="shared" si="7"/>
        <v>0</v>
      </c>
      <c r="M29" s="146">
        <f t="shared" si="1"/>
        <v>0</v>
      </c>
      <c r="N29" s="147">
        <f t="shared" si="2"/>
        <v>0</v>
      </c>
      <c r="O29" s="151">
        <f t="shared" si="3"/>
        <v>0</v>
      </c>
      <c r="P29" s="152">
        <f t="shared" si="4"/>
        <v>0</v>
      </c>
      <c r="Q29" s="149">
        <f t="shared" si="5"/>
        <v>0</v>
      </c>
      <c r="R29" s="62">
        <f t="shared" si="6"/>
        <v>0</v>
      </c>
    </row>
    <row r="30" spans="1:22" s="281" customFormat="1" ht="16.5" thickBot="1" x14ac:dyDescent="0.3">
      <c r="A30" s="309">
        <v>25</v>
      </c>
      <c r="B30" s="310"/>
      <c r="C30" s="310"/>
      <c r="D30" s="310"/>
      <c r="E30" s="319"/>
      <c r="F30" s="320"/>
      <c r="G30" s="321"/>
      <c r="H30" s="321"/>
      <c r="I30" s="24">
        <f t="shared" si="0"/>
        <v>0</v>
      </c>
      <c r="J30" s="322"/>
      <c r="K30" s="323"/>
      <c r="L30" s="153">
        <f t="shared" si="7"/>
        <v>0</v>
      </c>
      <c r="M30" s="154">
        <f t="shared" si="1"/>
        <v>0</v>
      </c>
      <c r="N30" s="155">
        <f t="shared" si="2"/>
        <v>0</v>
      </c>
      <c r="O30" s="156">
        <f t="shared" si="3"/>
        <v>0</v>
      </c>
      <c r="P30" s="157">
        <f t="shared" si="4"/>
        <v>0</v>
      </c>
      <c r="Q30" s="149">
        <f t="shared" si="5"/>
        <v>0</v>
      </c>
      <c r="R30" s="63">
        <f t="shared" si="6"/>
        <v>0</v>
      </c>
    </row>
    <row r="31" spans="1:22" s="325" customFormat="1" ht="18" customHeight="1" thickBot="1" x14ac:dyDescent="0.35">
      <c r="A31" s="3"/>
      <c r="B31" s="68"/>
      <c r="C31" s="68"/>
      <c r="D31" s="69" t="s">
        <v>61</v>
      </c>
      <c r="E31" s="70">
        <f t="shared" ref="E31:Q31" si="8">SUM(E6:E30)</f>
        <v>0</v>
      </c>
      <c r="F31" s="70">
        <f t="shared" si="8"/>
        <v>0</v>
      </c>
      <c r="G31" s="70">
        <f t="shared" si="8"/>
        <v>0</v>
      </c>
      <c r="H31" s="70">
        <f t="shared" si="8"/>
        <v>0</v>
      </c>
      <c r="I31" s="70">
        <f t="shared" si="8"/>
        <v>0</v>
      </c>
      <c r="J31" s="158">
        <f t="shared" si="8"/>
        <v>0</v>
      </c>
      <c r="K31" s="158">
        <f t="shared" si="8"/>
        <v>0</v>
      </c>
      <c r="L31" s="159">
        <f t="shared" si="8"/>
        <v>0</v>
      </c>
      <c r="M31" s="158">
        <f t="shared" si="8"/>
        <v>0</v>
      </c>
      <c r="N31" s="158">
        <f t="shared" si="8"/>
        <v>0</v>
      </c>
      <c r="O31" s="158">
        <f t="shared" si="8"/>
        <v>0</v>
      </c>
      <c r="P31" s="158">
        <f t="shared" si="8"/>
        <v>0</v>
      </c>
      <c r="Q31" s="180">
        <f t="shared" si="8"/>
        <v>0</v>
      </c>
      <c r="R31" s="71">
        <f t="shared" si="6"/>
        <v>0</v>
      </c>
      <c r="S31" s="324"/>
      <c r="T31" s="324"/>
      <c r="U31" s="324"/>
      <c r="V31" s="324"/>
    </row>
    <row r="32" spans="1:22" s="326" customFormat="1" ht="18" customHeight="1" x14ac:dyDescent="0.25">
      <c r="A32" s="16"/>
      <c r="B32" s="25"/>
      <c r="C32" s="25"/>
      <c r="D32" s="26"/>
      <c r="E32" s="27"/>
      <c r="F32" s="27"/>
      <c r="G32" s="27"/>
      <c r="H32" s="27"/>
      <c r="I32" s="27"/>
      <c r="J32" s="28"/>
      <c r="K32" s="29"/>
      <c r="L32" s="29"/>
      <c r="M32" s="28"/>
      <c r="N32" s="28"/>
      <c r="O32" s="28"/>
      <c r="P32" s="28"/>
      <c r="Q32" s="28"/>
      <c r="R32" s="30"/>
      <c r="S32" s="248"/>
      <c r="T32" s="248"/>
      <c r="U32" s="248"/>
      <c r="V32" s="248"/>
    </row>
    <row r="33" spans="1:22" s="327" customFormat="1" ht="18" customHeight="1" thickBot="1" x14ac:dyDescent="0.3">
      <c r="A33" s="31"/>
      <c r="B33" s="32"/>
      <c r="C33" s="32"/>
      <c r="D33" s="32"/>
      <c r="E33" s="33"/>
      <c r="F33" s="33"/>
      <c r="G33" s="33"/>
      <c r="H33" s="33"/>
      <c r="I33" s="33"/>
      <c r="J33" s="33"/>
      <c r="K33" s="33"/>
      <c r="L33" s="33"/>
      <c r="M33" s="33"/>
      <c r="N33" s="33"/>
      <c r="O33" s="33"/>
      <c r="P33" s="33"/>
      <c r="Q33" s="33"/>
      <c r="R33" s="34"/>
      <c r="S33" s="232"/>
      <c r="T33" s="232"/>
      <c r="U33" s="232"/>
      <c r="V33" s="232"/>
    </row>
    <row r="34" spans="1:22" ht="24" customHeight="1" x14ac:dyDescent="0.35">
      <c r="A34" s="21"/>
      <c r="B34" s="675" t="s">
        <v>76</v>
      </c>
      <c r="C34" s="676"/>
      <c r="D34" s="677"/>
      <c r="E34" s="678" t="s">
        <v>201</v>
      </c>
      <c r="F34" s="679"/>
      <c r="G34" s="680"/>
      <c r="H34" s="680"/>
      <c r="I34" s="680"/>
      <c r="J34" s="681" t="s">
        <v>99</v>
      </c>
      <c r="K34" s="683" t="str">
        <f>+K4</f>
        <v>EMPLOYER'S Monthly Benefit Amount</v>
      </c>
      <c r="L34" s="175"/>
      <c r="M34" s="685"/>
      <c r="N34" s="686"/>
      <c r="O34" s="686"/>
      <c r="P34" s="687"/>
      <c r="Q34" s="173"/>
      <c r="R34" s="64"/>
    </row>
    <row r="35" spans="1:22" s="308" customFormat="1" ht="51.75" customHeight="1" x14ac:dyDescent="0.25">
      <c r="A35" s="65" t="s">
        <v>48</v>
      </c>
      <c r="B35" s="141" t="s">
        <v>49</v>
      </c>
      <c r="C35" s="141" t="s">
        <v>50</v>
      </c>
      <c r="D35" s="141" t="s">
        <v>51</v>
      </c>
      <c r="E35" s="142" t="str">
        <f>E5</f>
        <v>WDD WIOA</v>
      </c>
      <c r="F35" s="142"/>
      <c r="G35" s="142"/>
      <c r="H35" s="142" t="str">
        <f t="shared" ref="H35" si="9">H5</f>
        <v>Non WDD Program</v>
      </c>
      <c r="I35" s="66" t="s">
        <v>202</v>
      </c>
      <c r="J35" s="682"/>
      <c r="K35" s="684"/>
      <c r="L35" s="176" t="s">
        <v>74</v>
      </c>
      <c r="M35" s="177" t="str">
        <f>E35</f>
        <v>WDD WIOA</v>
      </c>
      <c r="N35" s="142"/>
      <c r="O35" s="143"/>
      <c r="P35" s="178" t="str">
        <f>H35</f>
        <v>Non WDD Program</v>
      </c>
      <c r="Q35" s="174" t="s">
        <v>52</v>
      </c>
      <c r="R35" s="67" t="s">
        <v>94</v>
      </c>
    </row>
    <row r="36" spans="1:22" s="336" customFormat="1" ht="15.75" x14ac:dyDescent="0.25">
      <c r="A36" s="328">
        <v>1</v>
      </c>
      <c r="B36" s="329"/>
      <c r="C36" s="329"/>
      <c r="D36" s="330"/>
      <c r="E36" s="331"/>
      <c r="F36" s="332"/>
      <c r="G36" s="333"/>
      <c r="H36" s="333"/>
      <c r="I36" s="35">
        <f t="shared" ref="I36:I50" si="10">SUM(E36:H36)/100</f>
        <v>0</v>
      </c>
      <c r="J36" s="334"/>
      <c r="K36" s="335"/>
      <c r="L36" s="181">
        <f t="shared" ref="L36:L50" si="11">+K36+J36</f>
        <v>0</v>
      </c>
      <c r="M36" s="161">
        <f t="shared" ref="M36:M50" si="12">IFERROR(+E36/$I36*$L36,0)/100</f>
        <v>0</v>
      </c>
      <c r="N36" s="162">
        <f t="shared" ref="N36:N50" si="13">IFERROR(+F36/$I36*$L36,0)/100</f>
        <v>0</v>
      </c>
      <c r="O36" s="162">
        <f t="shared" ref="O36:O50" si="14">IFERROR(+G36/$I36*$L36,0)/100</f>
        <v>0</v>
      </c>
      <c r="P36" s="163">
        <f t="shared" ref="P36:P50" si="15">IFERROR(+H36/$I36*$L36,0)/100</f>
        <v>0</v>
      </c>
      <c r="Q36" s="182">
        <f t="shared" ref="Q36:Q50" si="16">SUM(M36:P36)</f>
        <v>0</v>
      </c>
      <c r="R36" s="60">
        <f t="shared" ref="R36:R51" si="17">IFERROR(+K36/J36,0)</f>
        <v>0</v>
      </c>
    </row>
    <row r="37" spans="1:22" s="336" customFormat="1" ht="15.75" x14ac:dyDescent="0.25">
      <c r="A37" s="328">
        <f t="shared" ref="A37:A49" si="18">+A36+1</f>
        <v>2</v>
      </c>
      <c r="B37" s="329"/>
      <c r="C37" s="329"/>
      <c r="D37" s="329"/>
      <c r="E37" s="331"/>
      <c r="F37" s="332"/>
      <c r="G37" s="333"/>
      <c r="H37" s="333"/>
      <c r="I37" s="35">
        <f t="shared" si="10"/>
        <v>0</v>
      </c>
      <c r="J37" s="334"/>
      <c r="K37" s="335"/>
      <c r="L37" s="160">
        <f t="shared" si="11"/>
        <v>0</v>
      </c>
      <c r="M37" s="161">
        <f t="shared" si="12"/>
        <v>0</v>
      </c>
      <c r="N37" s="162">
        <f t="shared" si="13"/>
        <v>0</v>
      </c>
      <c r="O37" s="162">
        <f t="shared" si="14"/>
        <v>0</v>
      </c>
      <c r="P37" s="163">
        <f t="shared" si="15"/>
        <v>0</v>
      </c>
      <c r="Q37" s="164">
        <f t="shared" si="16"/>
        <v>0</v>
      </c>
      <c r="R37" s="60">
        <f t="shared" si="17"/>
        <v>0</v>
      </c>
    </row>
    <row r="38" spans="1:22" s="336" customFormat="1" ht="15.75" x14ac:dyDescent="0.25">
      <c r="A38" s="328">
        <f t="shared" si="18"/>
        <v>3</v>
      </c>
      <c r="B38" s="329"/>
      <c r="C38" s="329"/>
      <c r="D38" s="329"/>
      <c r="E38" s="331"/>
      <c r="F38" s="332"/>
      <c r="G38" s="333"/>
      <c r="H38" s="333"/>
      <c r="I38" s="35">
        <f t="shared" si="10"/>
        <v>0</v>
      </c>
      <c r="J38" s="334"/>
      <c r="K38" s="335"/>
      <c r="L38" s="160">
        <f t="shared" si="11"/>
        <v>0</v>
      </c>
      <c r="M38" s="161">
        <f t="shared" si="12"/>
        <v>0</v>
      </c>
      <c r="N38" s="162">
        <f t="shared" si="13"/>
        <v>0</v>
      </c>
      <c r="O38" s="162">
        <f t="shared" si="14"/>
        <v>0</v>
      </c>
      <c r="P38" s="163">
        <f t="shared" si="15"/>
        <v>0</v>
      </c>
      <c r="Q38" s="164">
        <f t="shared" si="16"/>
        <v>0</v>
      </c>
      <c r="R38" s="60">
        <f t="shared" si="17"/>
        <v>0</v>
      </c>
    </row>
    <row r="39" spans="1:22" s="336" customFormat="1" ht="15.75" x14ac:dyDescent="0.25">
      <c r="A39" s="328">
        <f t="shared" si="18"/>
        <v>4</v>
      </c>
      <c r="B39" s="329"/>
      <c r="C39" s="329"/>
      <c r="D39" s="329"/>
      <c r="E39" s="331"/>
      <c r="F39" s="332"/>
      <c r="G39" s="333"/>
      <c r="H39" s="333"/>
      <c r="I39" s="35">
        <f t="shared" si="10"/>
        <v>0</v>
      </c>
      <c r="J39" s="334"/>
      <c r="K39" s="335"/>
      <c r="L39" s="160">
        <f t="shared" si="11"/>
        <v>0</v>
      </c>
      <c r="M39" s="161">
        <f t="shared" si="12"/>
        <v>0</v>
      </c>
      <c r="N39" s="162">
        <f t="shared" si="13"/>
        <v>0</v>
      </c>
      <c r="O39" s="162">
        <f t="shared" si="14"/>
        <v>0</v>
      </c>
      <c r="P39" s="163">
        <f t="shared" si="15"/>
        <v>0</v>
      </c>
      <c r="Q39" s="164">
        <f t="shared" si="16"/>
        <v>0</v>
      </c>
      <c r="R39" s="60">
        <f t="shared" si="17"/>
        <v>0</v>
      </c>
    </row>
    <row r="40" spans="1:22" s="336" customFormat="1" ht="15.75" x14ac:dyDescent="0.25">
      <c r="A40" s="328">
        <f t="shared" si="18"/>
        <v>5</v>
      </c>
      <c r="B40" s="329"/>
      <c r="C40" s="329"/>
      <c r="D40" s="329"/>
      <c r="E40" s="331"/>
      <c r="F40" s="332"/>
      <c r="G40" s="333"/>
      <c r="H40" s="333"/>
      <c r="I40" s="35">
        <f t="shared" si="10"/>
        <v>0</v>
      </c>
      <c r="J40" s="334"/>
      <c r="K40" s="335"/>
      <c r="L40" s="160">
        <f t="shared" si="11"/>
        <v>0</v>
      </c>
      <c r="M40" s="161">
        <f t="shared" si="12"/>
        <v>0</v>
      </c>
      <c r="N40" s="162">
        <f t="shared" si="13"/>
        <v>0</v>
      </c>
      <c r="O40" s="162">
        <f t="shared" si="14"/>
        <v>0</v>
      </c>
      <c r="P40" s="163">
        <f t="shared" si="15"/>
        <v>0</v>
      </c>
      <c r="Q40" s="164">
        <f t="shared" si="16"/>
        <v>0</v>
      </c>
      <c r="R40" s="60">
        <f t="shared" si="17"/>
        <v>0</v>
      </c>
    </row>
    <row r="41" spans="1:22" s="336" customFormat="1" ht="15.75" x14ac:dyDescent="0.25">
      <c r="A41" s="328">
        <f t="shared" si="18"/>
        <v>6</v>
      </c>
      <c r="B41" s="329"/>
      <c r="C41" s="329"/>
      <c r="D41" s="329"/>
      <c r="E41" s="331"/>
      <c r="F41" s="332"/>
      <c r="G41" s="333"/>
      <c r="H41" s="333"/>
      <c r="I41" s="35">
        <f t="shared" si="10"/>
        <v>0</v>
      </c>
      <c r="J41" s="334"/>
      <c r="K41" s="335"/>
      <c r="L41" s="160">
        <f t="shared" si="11"/>
        <v>0</v>
      </c>
      <c r="M41" s="161">
        <f t="shared" si="12"/>
        <v>0</v>
      </c>
      <c r="N41" s="162">
        <f t="shared" si="13"/>
        <v>0</v>
      </c>
      <c r="O41" s="162">
        <f t="shared" si="14"/>
        <v>0</v>
      </c>
      <c r="P41" s="163">
        <f t="shared" si="15"/>
        <v>0</v>
      </c>
      <c r="Q41" s="164">
        <f t="shared" si="16"/>
        <v>0</v>
      </c>
      <c r="R41" s="60">
        <f t="shared" si="17"/>
        <v>0</v>
      </c>
    </row>
    <row r="42" spans="1:22" s="336" customFormat="1" ht="15.75" x14ac:dyDescent="0.25">
      <c r="A42" s="328">
        <f t="shared" si="18"/>
        <v>7</v>
      </c>
      <c r="B42" s="329"/>
      <c r="C42" s="329"/>
      <c r="D42" s="329"/>
      <c r="E42" s="331"/>
      <c r="F42" s="332"/>
      <c r="G42" s="333"/>
      <c r="H42" s="333"/>
      <c r="I42" s="35">
        <f t="shared" si="10"/>
        <v>0</v>
      </c>
      <c r="J42" s="334"/>
      <c r="K42" s="335"/>
      <c r="L42" s="160">
        <f t="shared" si="11"/>
        <v>0</v>
      </c>
      <c r="M42" s="161">
        <f t="shared" si="12"/>
        <v>0</v>
      </c>
      <c r="N42" s="162">
        <f t="shared" si="13"/>
        <v>0</v>
      </c>
      <c r="O42" s="162">
        <f t="shared" si="14"/>
        <v>0</v>
      </c>
      <c r="P42" s="163">
        <f t="shared" si="15"/>
        <v>0</v>
      </c>
      <c r="Q42" s="164">
        <f t="shared" si="16"/>
        <v>0</v>
      </c>
      <c r="R42" s="60">
        <f t="shared" si="17"/>
        <v>0</v>
      </c>
    </row>
    <row r="43" spans="1:22" s="336" customFormat="1" ht="15.75" x14ac:dyDescent="0.25">
      <c r="A43" s="328">
        <f t="shared" si="18"/>
        <v>8</v>
      </c>
      <c r="B43" s="329"/>
      <c r="C43" s="329"/>
      <c r="D43" s="329"/>
      <c r="E43" s="331"/>
      <c r="F43" s="332"/>
      <c r="G43" s="333"/>
      <c r="H43" s="333"/>
      <c r="I43" s="35">
        <f t="shared" si="10"/>
        <v>0</v>
      </c>
      <c r="J43" s="334"/>
      <c r="K43" s="335"/>
      <c r="L43" s="160">
        <f t="shared" si="11"/>
        <v>0</v>
      </c>
      <c r="M43" s="161">
        <f t="shared" si="12"/>
        <v>0</v>
      </c>
      <c r="N43" s="162">
        <f t="shared" si="13"/>
        <v>0</v>
      </c>
      <c r="O43" s="162">
        <f t="shared" si="14"/>
        <v>0</v>
      </c>
      <c r="P43" s="163">
        <f t="shared" si="15"/>
        <v>0</v>
      </c>
      <c r="Q43" s="164">
        <f t="shared" si="16"/>
        <v>0</v>
      </c>
      <c r="R43" s="60">
        <f t="shared" si="17"/>
        <v>0</v>
      </c>
    </row>
    <row r="44" spans="1:22" s="336" customFormat="1" ht="15.75" x14ac:dyDescent="0.25">
      <c r="A44" s="328">
        <f t="shared" si="18"/>
        <v>9</v>
      </c>
      <c r="B44" s="329"/>
      <c r="C44" s="329"/>
      <c r="D44" s="337"/>
      <c r="E44" s="331"/>
      <c r="F44" s="332"/>
      <c r="G44" s="333"/>
      <c r="H44" s="333"/>
      <c r="I44" s="35">
        <f t="shared" si="10"/>
        <v>0</v>
      </c>
      <c r="J44" s="334"/>
      <c r="K44" s="335"/>
      <c r="L44" s="160">
        <f t="shared" si="11"/>
        <v>0</v>
      </c>
      <c r="M44" s="161">
        <f t="shared" si="12"/>
        <v>0</v>
      </c>
      <c r="N44" s="162">
        <f t="shared" si="13"/>
        <v>0</v>
      </c>
      <c r="O44" s="162">
        <f t="shared" si="14"/>
        <v>0</v>
      </c>
      <c r="P44" s="163">
        <f t="shared" si="15"/>
        <v>0</v>
      </c>
      <c r="Q44" s="164">
        <f t="shared" si="16"/>
        <v>0</v>
      </c>
      <c r="R44" s="60">
        <f t="shared" si="17"/>
        <v>0</v>
      </c>
    </row>
    <row r="45" spans="1:22" s="281" customFormat="1" ht="15.75" x14ac:dyDescent="0.25">
      <c r="A45" s="328">
        <f t="shared" si="18"/>
        <v>10</v>
      </c>
      <c r="B45" s="310"/>
      <c r="C45" s="310"/>
      <c r="D45" s="338"/>
      <c r="E45" s="339"/>
      <c r="F45" s="340"/>
      <c r="G45" s="341"/>
      <c r="H45" s="341"/>
      <c r="I45" s="35">
        <f t="shared" si="10"/>
        <v>0</v>
      </c>
      <c r="J45" s="314"/>
      <c r="K45" s="315"/>
      <c r="L45" s="160">
        <f t="shared" si="11"/>
        <v>0</v>
      </c>
      <c r="M45" s="161">
        <f t="shared" si="12"/>
        <v>0</v>
      </c>
      <c r="N45" s="162">
        <f t="shared" si="13"/>
        <v>0</v>
      </c>
      <c r="O45" s="162">
        <f t="shared" si="14"/>
        <v>0</v>
      </c>
      <c r="P45" s="163">
        <f t="shared" si="15"/>
        <v>0</v>
      </c>
      <c r="Q45" s="164">
        <f t="shared" si="16"/>
        <v>0</v>
      </c>
      <c r="R45" s="60">
        <f t="shared" si="17"/>
        <v>0</v>
      </c>
    </row>
    <row r="46" spans="1:22" s="281" customFormat="1" ht="15.75" x14ac:dyDescent="0.25">
      <c r="A46" s="328">
        <f t="shared" si="18"/>
        <v>11</v>
      </c>
      <c r="B46" s="310"/>
      <c r="C46" s="310"/>
      <c r="D46" s="338"/>
      <c r="E46" s="339"/>
      <c r="F46" s="340"/>
      <c r="G46" s="341"/>
      <c r="H46" s="341"/>
      <c r="I46" s="35">
        <f t="shared" si="10"/>
        <v>0</v>
      </c>
      <c r="J46" s="314"/>
      <c r="K46" s="315"/>
      <c r="L46" s="160">
        <f t="shared" si="11"/>
        <v>0</v>
      </c>
      <c r="M46" s="161">
        <f t="shared" si="12"/>
        <v>0</v>
      </c>
      <c r="N46" s="162">
        <f t="shared" si="13"/>
        <v>0</v>
      </c>
      <c r="O46" s="162">
        <f t="shared" si="14"/>
        <v>0</v>
      </c>
      <c r="P46" s="163">
        <f t="shared" si="15"/>
        <v>0</v>
      </c>
      <c r="Q46" s="164">
        <f t="shared" si="16"/>
        <v>0</v>
      </c>
      <c r="R46" s="60">
        <f t="shared" si="17"/>
        <v>0</v>
      </c>
    </row>
    <row r="47" spans="1:22" s="281" customFormat="1" ht="15.75" x14ac:dyDescent="0.25">
      <c r="A47" s="328">
        <f t="shared" si="18"/>
        <v>12</v>
      </c>
      <c r="B47" s="310"/>
      <c r="C47" s="310"/>
      <c r="D47" s="338"/>
      <c r="E47" s="339"/>
      <c r="F47" s="340"/>
      <c r="G47" s="341"/>
      <c r="H47" s="341"/>
      <c r="I47" s="35">
        <f t="shared" si="10"/>
        <v>0</v>
      </c>
      <c r="J47" s="314"/>
      <c r="K47" s="315"/>
      <c r="L47" s="160">
        <f t="shared" si="11"/>
        <v>0</v>
      </c>
      <c r="M47" s="161">
        <f t="shared" si="12"/>
        <v>0</v>
      </c>
      <c r="N47" s="162">
        <f t="shared" si="13"/>
        <v>0</v>
      </c>
      <c r="O47" s="162">
        <f t="shared" si="14"/>
        <v>0</v>
      </c>
      <c r="P47" s="163">
        <f t="shared" si="15"/>
        <v>0</v>
      </c>
      <c r="Q47" s="164">
        <f t="shared" si="16"/>
        <v>0</v>
      </c>
      <c r="R47" s="60">
        <f t="shared" si="17"/>
        <v>0</v>
      </c>
    </row>
    <row r="48" spans="1:22" s="281" customFormat="1" ht="15.75" x14ac:dyDescent="0.25">
      <c r="A48" s="328">
        <f t="shared" si="18"/>
        <v>13</v>
      </c>
      <c r="B48" s="310"/>
      <c r="C48" s="310"/>
      <c r="D48" s="310"/>
      <c r="E48" s="339"/>
      <c r="F48" s="340"/>
      <c r="G48" s="341"/>
      <c r="H48" s="341"/>
      <c r="I48" s="35">
        <f t="shared" si="10"/>
        <v>0</v>
      </c>
      <c r="J48" s="314"/>
      <c r="K48" s="315"/>
      <c r="L48" s="160">
        <f t="shared" si="11"/>
        <v>0</v>
      </c>
      <c r="M48" s="161">
        <f t="shared" si="12"/>
        <v>0</v>
      </c>
      <c r="N48" s="162">
        <f t="shared" si="13"/>
        <v>0</v>
      </c>
      <c r="O48" s="162">
        <f t="shared" si="14"/>
        <v>0</v>
      </c>
      <c r="P48" s="163">
        <f t="shared" si="15"/>
        <v>0</v>
      </c>
      <c r="Q48" s="164">
        <f t="shared" si="16"/>
        <v>0</v>
      </c>
      <c r="R48" s="60">
        <f t="shared" si="17"/>
        <v>0</v>
      </c>
    </row>
    <row r="49" spans="1:22" s="281" customFormat="1" ht="15.75" x14ac:dyDescent="0.25">
      <c r="A49" s="328">
        <f t="shared" si="18"/>
        <v>14</v>
      </c>
      <c r="B49" s="310"/>
      <c r="C49" s="310"/>
      <c r="D49" s="310"/>
      <c r="E49" s="339"/>
      <c r="F49" s="340"/>
      <c r="G49" s="341"/>
      <c r="H49" s="341"/>
      <c r="I49" s="35">
        <f t="shared" si="10"/>
        <v>0</v>
      </c>
      <c r="J49" s="314"/>
      <c r="K49" s="315"/>
      <c r="L49" s="160">
        <f t="shared" si="11"/>
        <v>0</v>
      </c>
      <c r="M49" s="161">
        <f t="shared" si="12"/>
        <v>0</v>
      </c>
      <c r="N49" s="162">
        <f t="shared" si="13"/>
        <v>0</v>
      </c>
      <c r="O49" s="162">
        <f t="shared" si="14"/>
        <v>0</v>
      </c>
      <c r="P49" s="163">
        <f t="shared" si="15"/>
        <v>0</v>
      </c>
      <c r="Q49" s="164">
        <f t="shared" si="16"/>
        <v>0</v>
      </c>
      <c r="R49" s="60">
        <f t="shared" si="17"/>
        <v>0</v>
      </c>
    </row>
    <row r="50" spans="1:22" s="281" customFormat="1" ht="16.5" thickBot="1" x14ac:dyDescent="0.3">
      <c r="A50" s="328">
        <v>15</v>
      </c>
      <c r="B50" s="310"/>
      <c r="C50" s="310"/>
      <c r="D50" s="310"/>
      <c r="E50" s="342"/>
      <c r="F50" s="343"/>
      <c r="G50" s="344"/>
      <c r="H50" s="344"/>
      <c r="I50" s="35">
        <f t="shared" si="10"/>
        <v>0</v>
      </c>
      <c r="J50" s="322"/>
      <c r="K50" s="323"/>
      <c r="L50" s="165">
        <f t="shared" si="11"/>
        <v>0</v>
      </c>
      <c r="M50" s="166">
        <f t="shared" si="12"/>
        <v>0</v>
      </c>
      <c r="N50" s="167">
        <f t="shared" si="13"/>
        <v>0</v>
      </c>
      <c r="O50" s="167">
        <f t="shared" si="14"/>
        <v>0</v>
      </c>
      <c r="P50" s="168">
        <f t="shared" si="15"/>
        <v>0</v>
      </c>
      <c r="Q50" s="164">
        <f t="shared" si="16"/>
        <v>0</v>
      </c>
      <c r="R50" s="61">
        <f t="shared" si="17"/>
        <v>0</v>
      </c>
    </row>
    <row r="51" spans="1:22" s="345" customFormat="1" ht="18" customHeight="1" thickBot="1" x14ac:dyDescent="0.35">
      <c r="A51" s="72"/>
      <c r="B51" s="73"/>
      <c r="C51" s="72"/>
      <c r="D51" s="69" t="s">
        <v>61</v>
      </c>
      <c r="E51" s="74">
        <f t="shared" ref="E51:H51" si="19">SUM(E36:E50)</f>
        <v>0</v>
      </c>
      <c r="F51" s="74">
        <f t="shared" si="19"/>
        <v>0</v>
      </c>
      <c r="G51" s="74">
        <f t="shared" si="19"/>
        <v>0</v>
      </c>
      <c r="H51" s="74">
        <f t="shared" si="19"/>
        <v>0</v>
      </c>
      <c r="I51" s="75"/>
      <c r="J51" s="169">
        <f t="shared" ref="J51:Q51" si="20">SUM(J36:J50)</f>
        <v>0</v>
      </c>
      <c r="K51" s="170">
        <f t="shared" si="20"/>
        <v>0</v>
      </c>
      <c r="L51" s="171">
        <f t="shared" si="20"/>
        <v>0</v>
      </c>
      <c r="M51" s="169">
        <f t="shared" si="20"/>
        <v>0</v>
      </c>
      <c r="N51" s="169">
        <f t="shared" si="20"/>
        <v>0</v>
      </c>
      <c r="O51" s="169">
        <f t="shared" si="20"/>
        <v>0</v>
      </c>
      <c r="P51" s="169">
        <f t="shared" si="20"/>
        <v>0</v>
      </c>
      <c r="Q51" s="183">
        <f t="shared" si="20"/>
        <v>0</v>
      </c>
      <c r="R51" s="76">
        <f t="shared" si="17"/>
        <v>0</v>
      </c>
      <c r="S51" s="346"/>
      <c r="T51" s="346"/>
      <c r="U51" s="346"/>
      <c r="V51" s="346"/>
    </row>
    <row r="52" spans="1:22" x14ac:dyDescent="0.25">
      <c r="A52" s="17"/>
      <c r="B52"/>
      <c r="C52"/>
      <c r="D52"/>
      <c r="E52" s="84"/>
      <c r="F52" s="84"/>
      <c r="G52" s="36"/>
      <c r="H52" s="36"/>
      <c r="I52" s="37"/>
      <c r="J52" s="38"/>
      <c r="K52" s="38"/>
      <c r="L52" s="38"/>
      <c r="M52" s="38"/>
      <c r="N52" s="38"/>
      <c r="O52" s="38"/>
      <c r="P52" s="38"/>
      <c r="Q52" s="38"/>
      <c r="R52" s="38"/>
    </row>
    <row r="53" spans="1:22" s="233" customFormat="1" ht="21.6" customHeight="1" thickBot="1" x14ac:dyDescent="0.3">
      <c r="A53" s="17"/>
      <c r="B53" s="17"/>
      <c r="C53" s="17"/>
      <c r="D53" s="17"/>
      <c r="E53" s="39"/>
      <c r="F53" s="40"/>
      <c r="G53" s="41"/>
      <c r="H53" s="41"/>
      <c r="I53" s="41"/>
      <c r="J53" s="38"/>
      <c r="K53" s="17" t="s">
        <v>79</v>
      </c>
      <c r="L53" s="172">
        <f t="shared" ref="L53:P53" si="21">+L51+L31</f>
        <v>0</v>
      </c>
      <c r="M53" s="172">
        <f t="shared" si="21"/>
        <v>0</v>
      </c>
      <c r="N53" s="172">
        <f t="shared" si="21"/>
        <v>0</v>
      </c>
      <c r="O53" s="172">
        <f t="shared" si="21"/>
        <v>0</v>
      </c>
      <c r="P53" s="172">
        <f t="shared" si="21"/>
        <v>0</v>
      </c>
      <c r="Q53" s="184">
        <f>+Q51+Q31</f>
        <v>0</v>
      </c>
      <c r="R53" s="185">
        <f>+R51+R31</f>
        <v>0</v>
      </c>
    </row>
    <row r="54" spans="1:22" ht="15.75" thickTop="1" x14ac:dyDescent="0.25">
      <c r="A54" s="17"/>
      <c r="B54"/>
      <c r="C54" s="17"/>
      <c r="D54" s="17"/>
      <c r="E54" s="39"/>
      <c r="F54" s="40"/>
      <c r="G54" s="41"/>
      <c r="H54" s="41"/>
      <c r="I54" s="41"/>
      <c r="J54" s="38"/>
      <c r="K54" s="17"/>
      <c r="L54" s="38"/>
      <c r="M54" s="38"/>
      <c r="N54" s="38"/>
      <c r="O54" s="38"/>
      <c r="P54" s="38"/>
      <c r="Q54" s="38"/>
      <c r="R54" s="38"/>
    </row>
    <row r="55" spans="1:22" s="233" customFormat="1" x14ac:dyDescent="0.25">
      <c r="A55" s="17"/>
      <c r="B55" s="17"/>
      <c r="C55" s="17"/>
      <c r="D55" s="17"/>
      <c r="E55" s="39"/>
      <c r="F55" s="40"/>
      <c r="G55" s="41"/>
      <c r="H55" s="41"/>
      <c r="I55" s="41"/>
      <c r="J55" s="38"/>
      <c r="K55" s="17"/>
      <c r="L55" s="41"/>
      <c r="M55" s="59">
        <f>IFERROR(+M53/$Q$53,0)</f>
        <v>0</v>
      </c>
      <c r="N55" s="59">
        <f>IFERROR(+N53/$Q$53,0)</f>
        <v>0</v>
      </c>
      <c r="O55" s="59">
        <f>IFERROR(+O53/$Q$53,0)</f>
        <v>0</v>
      </c>
      <c r="P55" s="59">
        <f>IFERROR(+P53/$Q$53,0)</f>
        <v>0</v>
      </c>
      <c r="Q55" s="59">
        <f>SUM(M55:P55)</f>
        <v>0</v>
      </c>
      <c r="R55" s="38"/>
    </row>
    <row r="56" spans="1:22" x14ac:dyDescent="0.25">
      <c r="C56" s="233"/>
      <c r="D56" s="233"/>
      <c r="E56" s="350"/>
      <c r="F56" s="351"/>
      <c r="G56" s="352"/>
      <c r="H56" s="352"/>
      <c r="I56" s="352"/>
      <c r="K56" s="233"/>
      <c r="M56" s="349"/>
      <c r="N56" s="349"/>
      <c r="O56" s="349"/>
      <c r="P56" s="349"/>
      <c r="Q56" s="349"/>
      <c r="R56" s="349"/>
    </row>
    <row r="57" spans="1:22" x14ac:dyDescent="0.25">
      <c r="C57" s="233"/>
      <c r="D57" s="233"/>
      <c r="E57" s="350"/>
      <c r="F57" s="351"/>
      <c r="G57" s="352"/>
      <c r="H57" s="352"/>
      <c r="I57" s="352"/>
      <c r="K57" s="233"/>
    </row>
    <row r="58" spans="1:22" x14ac:dyDescent="0.25">
      <c r="C58" s="233"/>
      <c r="D58" s="233"/>
      <c r="E58" s="350"/>
      <c r="F58" s="351"/>
      <c r="G58" s="352"/>
      <c r="H58" s="352"/>
      <c r="I58" s="352"/>
      <c r="K58" s="233"/>
    </row>
    <row r="59" spans="1:22" x14ac:dyDescent="0.25">
      <c r="C59" s="233"/>
      <c r="D59" s="233"/>
      <c r="E59" s="350"/>
      <c r="F59" s="351"/>
      <c r="G59" s="352"/>
      <c r="H59" s="352"/>
      <c r="I59" s="352"/>
      <c r="K59" s="233"/>
    </row>
    <row r="60" spans="1:22" x14ac:dyDescent="0.25">
      <c r="C60" s="233"/>
      <c r="D60" s="233"/>
      <c r="E60" s="350"/>
      <c r="F60" s="351"/>
      <c r="G60" s="352"/>
      <c r="H60" s="352"/>
      <c r="I60" s="352"/>
      <c r="K60" s="233"/>
    </row>
    <row r="61" spans="1:22" x14ac:dyDescent="0.25">
      <c r="C61" s="233"/>
      <c r="D61" s="233"/>
      <c r="E61" s="350"/>
      <c r="F61" s="351"/>
      <c r="G61" s="352"/>
      <c r="H61" s="352"/>
      <c r="I61" s="352"/>
      <c r="K61" s="233"/>
    </row>
    <row r="62" spans="1:22" x14ac:dyDescent="0.25">
      <c r="E62" s="347"/>
      <c r="F62" s="347"/>
      <c r="G62" s="347"/>
      <c r="H62" s="347"/>
    </row>
    <row r="63" spans="1:22" x14ac:dyDescent="0.25">
      <c r="E63" s="347"/>
      <c r="F63" s="347"/>
      <c r="G63" s="347"/>
      <c r="H63" s="347"/>
    </row>
    <row r="64" spans="1:22" x14ac:dyDescent="0.25">
      <c r="E64" s="347"/>
      <c r="F64" s="347"/>
      <c r="G64" s="347"/>
      <c r="H64" s="347"/>
    </row>
  </sheetData>
  <sheetProtection algorithmName="SHA-512" hashValue="Fj/uoFUMg7syCsg6knTuUWPJ3Qxb0Xhrso9MqeWtb/p89ZagpMr1Id91TaJXgRE72DaYVmeTiyIYiG2ddJNfKw==" saltValue="NhceZCyLrrlt0zqyRvGjgQ==" spinCount="100000" sheet="1" formatCells="0" formatColumns="0" formatRows="0" insertColumns="0" insertRows="0"/>
  <protectedRanges>
    <protectedRange sqref="J36:K50 B36:H50" name="Range2"/>
    <protectedRange sqref="J6:K30 B6:H30" name="Range1"/>
  </protectedRanges>
  <mergeCells count="14">
    <mergeCell ref="A1:R1"/>
    <mergeCell ref="B34:D34"/>
    <mergeCell ref="E34:I34"/>
    <mergeCell ref="J34:J35"/>
    <mergeCell ref="K34:K35"/>
    <mergeCell ref="M34:P34"/>
    <mergeCell ref="P2:Q2"/>
    <mergeCell ref="P3:Q3"/>
    <mergeCell ref="B4:D4"/>
    <mergeCell ref="E4:I4"/>
    <mergeCell ref="J4:J5"/>
    <mergeCell ref="K4:K5"/>
    <mergeCell ref="M4:P4"/>
    <mergeCell ref="C3:E3"/>
  </mergeCells>
  <printOptions horizontalCentered="1"/>
  <pageMargins left="0.17" right="0.17" top="0.54" bottom="0.25" header="0.34" footer="0.3"/>
  <pageSetup scale="46" firstPageNumber="3" orientation="landscape" useFirstPageNumber="1" r:id="rId1"/>
  <headerFooter>
    <oddFooter>&amp;L&amp;8&amp;D  - &amp;A&amp;R&amp;8Pg. 4</oddFooter>
  </headerFooter>
  <colBreaks count="2" manualBreakCount="2">
    <brk id="12" max="1048575" man="1"/>
    <brk id="18" max="54"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theme="9" tint="0.39997558519241921"/>
  </sheetPr>
  <dimension ref="A1:N42"/>
  <sheetViews>
    <sheetView view="pageBreakPreview" topLeftCell="A10" zoomScale="70" zoomScaleNormal="90" zoomScaleSheetLayoutView="70" workbookViewId="0">
      <selection activeCell="J14" sqref="J14:L14"/>
    </sheetView>
  </sheetViews>
  <sheetFormatPr defaultColWidth="9.140625" defaultRowHeight="15" x14ac:dyDescent="0.25"/>
  <cols>
    <col min="1" max="1" width="5" style="13" customWidth="1"/>
    <col min="2" max="3" width="12.5703125" style="13" customWidth="1"/>
    <col min="4" max="4" width="11.85546875" style="13" customWidth="1"/>
    <col min="5" max="8" width="17" customWidth="1"/>
    <col min="9" max="9" width="18.85546875" customWidth="1"/>
    <col min="10" max="12" width="14.85546875" customWidth="1"/>
    <col min="13" max="15" width="12.5703125" customWidth="1"/>
  </cols>
  <sheetData>
    <row r="1" spans="1:14" s="16" customFormat="1" ht="29.25" customHeight="1" x14ac:dyDescent="0.25">
      <c r="A1" s="704" t="s">
        <v>83</v>
      </c>
      <c r="B1" s="704"/>
      <c r="C1" s="704"/>
      <c r="D1" s="704"/>
      <c r="E1" s="704"/>
      <c r="F1" s="704"/>
      <c r="G1" s="704"/>
      <c r="H1" s="704"/>
      <c r="I1" s="704"/>
      <c r="J1" s="704"/>
      <c r="K1" s="704"/>
      <c r="L1" s="704"/>
      <c r="M1"/>
      <c r="N1"/>
    </row>
    <row r="2" spans="1:14" s="502" customFormat="1" ht="29.25" customHeight="1" thickBot="1" x14ac:dyDescent="0.3">
      <c r="A2" s="703" t="s">
        <v>205</v>
      </c>
      <c r="B2" s="703"/>
      <c r="C2" s="703"/>
      <c r="D2" s="703"/>
      <c r="E2" s="703"/>
      <c r="F2" s="703"/>
      <c r="G2" s="703"/>
      <c r="H2" s="703"/>
      <c r="I2" s="703"/>
      <c r="J2" s="703"/>
      <c r="K2" s="703"/>
      <c r="L2" s="703"/>
      <c r="M2" s="504"/>
      <c r="N2" s="504"/>
    </row>
    <row r="3" spans="1:14" s="3" customFormat="1" ht="30.75" customHeight="1" x14ac:dyDescent="0.3">
      <c r="A3" s="16"/>
      <c r="B3" s="19" t="s">
        <v>59</v>
      </c>
      <c r="C3" s="712" t="str">
        <f>+Invoice!C4</f>
        <v>Ajax Corp</v>
      </c>
      <c r="D3" s="712"/>
      <c r="E3" s="712"/>
      <c r="F3" s="560"/>
      <c r="H3" s="18"/>
      <c r="K3" s="78" t="s">
        <v>65</v>
      </c>
      <c r="L3" s="537" t="str">
        <f>+Invoice!K4</f>
        <v>500</v>
      </c>
      <c r="M3" s="9"/>
      <c r="N3" s="9"/>
    </row>
    <row r="4" spans="1:14" s="16" customFormat="1" ht="30.75" customHeight="1" x14ac:dyDescent="0.3">
      <c r="B4" s="19" t="s">
        <v>33</v>
      </c>
      <c r="C4" s="711" t="str">
        <f>+Invoice!C5</f>
        <v>XX</v>
      </c>
      <c r="D4" s="711"/>
      <c r="E4" s="711"/>
      <c r="I4" s="3"/>
      <c r="J4" s="3"/>
      <c r="K4" s="19" t="s">
        <v>60</v>
      </c>
      <c r="L4" s="561">
        <f>+Invoice!K5</f>
        <v>45566</v>
      </c>
      <c r="M4"/>
      <c r="N4"/>
    </row>
    <row r="5" spans="1:14" s="16" customFormat="1" ht="30.75" customHeight="1" x14ac:dyDescent="0.3">
      <c r="B5" s="19" t="s">
        <v>35</v>
      </c>
      <c r="C5" s="711" t="str">
        <f>+Invoice!C6</f>
        <v>2024 - 2025</v>
      </c>
      <c r="D5" s="711"/>
      <c r="E5" s="711"/>
      <c r="H5" s="536"/>
      <c r="I5" s="3"/>
      <c r="J5" s="3"/>
      <c r="K5" s="19" t="s">
        <v>96</v>
      </c>
      <c r="L5" s="562">
        <f>+Invoice!K6</f>
        <v>45596</v>
      </c>
      <c r="M5"/>
      <c r="N5"/>
    </row>
    <row r="6" spans="1:14" s="16" customFormat="1" ht="18.75" x14ac:dyDescent="0.3">
      <c r="A6" s="563"/>
      <c r="B6" s="502"/>
      <c r="H6" s="536"/>
      <c r="I6" s="3"/>
      <c r="J6" s="3"/>
      <c r="K6" s="564"/>
      <c r="L6" s="536"/>
      <c r="M6"/>
      <c r="N6"/>
    </row>
    <row r="7" spans="1:14" s="16" customFormat="1" ht="16.5" thickBot="1" x14ac:dyDescent="0.3">
      <c r="A7" s="563"/>
      <c r="B7" s="502"/>
      <c r="H7" s="536"/>
      <c r="I7" s="536"/>
      <c r="J7" s="536"/>
      <c r="K7" s="565"/>
      <c r="L7" s="536"/>
      <c r="M7"/>
      <c r="N7"/>
    </row>
    <row r="8" spans="1:14" s="17" customFormat="1" ht="36.75" customHeight="1" thickBot="1" x14ac:dyDescent="0.35">
      <c r="B8" s="542"/>
      <c r="C8" s="542"/>
      <c r="D8" s="542"/>
      <c r="E8" s="695" t="s">
        <v>209</v>
      </c>
      <c r="F8" s="696"/>
      <c r="G8" s="697"/>
      <c r="H8" s="701" t="s">
        <v>204</v>
      </c>
      <c r="I8" s="701" t="s">
        <v>210</v>
      </c>
      <c r="J8" s="705" t="s">
        <v>211</v>
      </c>
      <c r="K8" s="706"/>
      <c r="L8" s="707"/>
      <c r="M8"/>
      <c r="N8"/>
    </row>
    <row r="9" spans="1:14" s="17" customFormat="1" ht="30.75" customHeight="1" x14ac:dyDescent="0.25">
      <c r="A9" s="566"/>
      <c r="B9" s="694" t="s">
        <v>32</v>
      </c>
      <c r="C9" s="694"/>
      <c r="D9" s="694"/>
      <c r="E9" s="567" t="s">
        <v>167</v>
      </c>
      <c r="F9" s="568" t="s">
        <v>169</v>
      </c>
      <c r="G9" s="569" t="s">
        <v>168</v>
      </c>
      <c r="H9" s="702"/>
      <c r="I9" s="702"/>
      <c r="J9" s="708"/>
      <c r="K9" s="709"/>
      <c r="L9" s="710"/>
      <c r="M9"/>
      <c r="N9"/>
    </row>
    <row r="10" spans="1:14" ht="15.75" x14ac:dyDescent="0.25">
      <c r="A10" s="298" t="s">
        <v>0</v>
      </c>
      <c r="B10" s="698" t="s">
        <v>1</v>
      </c>
      <c r="C10" s="699"/>
      <c r="D10" s="700"/>
      <c r="E10" s="226"/>
      <c r="F10" s="227"/>
      <c r="G10" s="228"/>
      <c r="H10" s="359">
        <f>SUM(E10:G10)</f>
        <v>0</v>
      </c>
      <c r="I10" s="229"/>
      <c r="J10" s="691"/>
      <c r="K10" s="692"/>
      <c r="L10" s="693"/>
    </row>
    <row r="11" spans="1:14" ht="15.75" x14ac:dyDescent="0.25">
      <c r="A11" s="298" t="s">
        <v>2</v>
      </c>
      <c r="B11" s="698" t="s">
        <v>3</v>
      </c>
      <c r="C11" s="699"/>
      <c r="D11" s="700"/>
      <c r="E11" s="226"/>
      <c r="F11" s="227"/>
      <c r="G11" s="228"/>
      <c r="H11" s="360">
        <f t="shared" ref="H11:H29" si="0">SUM(E11:G11)</f>
        <v>0</v>
      </c>
      <c r="I11" s="230"/>
      <c r="J11" s="691"/>
      <c r="K11" s="692"/>
      <c r="L11" s="693"/>
    </row>
    <row r="12" spans="1:14" ht="15.75" x14ac:dyDescent="0.25">
      <c r="A12" s="298" t="s">
        <v>4</v>
      </c>
      <c r="B12" s="698" t="s">
        <v>126</v>
      </c>
      <c r="C12" s="699"/>
      <c r="D12" s="700"/>
      <c r="E12" s="226"/>
      <c r="F12" s="227"/>
      <c r="G12" s="228"/>
      <c r="H12" s="360">
        <f t="shared" si="0"/>
        <v>0</v>
      </c>
      <c r="I12" s="230"/>
      <c r="J12" s="691"/>
      <c r="K12" s="692"/>
      <c r="L12" s="693"/>
    </row>
    <row r="13" spans="1:14" ht="17.25" customHeight="1" x14ac:dyDescent="0.25">
      <c r="A13" s="298" t="s">
        <v>5</v>
      </c>
      <c r="B13" s="698" t="s">
        <v>8</v>
      </c>
      <c r="C13" s="699"/>
      <c r="D13" s="700"/>
      <c r="E13" s="226"/>
      <c r="F13" s="227"/>
      <c r="G13" s="228"/>
      <c r="H13" s="360">
        <f t="shared" si="0"/>
        <v>0</v>
      </c>
      <c r="I13" s="230"/>
      <c r="J13" s="691"/>
      <c r="K13" s="692"/>
      <c r="L13" s="693"/>
    </row>
    <row r="14" spans="1:14" ht="15.75" x14ac:dyDescent="0.25">
      <c r="A14" s="298" t="s">
        <v>6</v>
      </c>
      <c r="B14" s="698" t="s">
        <v>10</v>
      </c>
      <c r="C14" s="699"/>
      <c r="D14" s="700"/>
      <c r="E14" s="226"/>
      <c r="F14" s="227"/>
      <c r="G14" s="228"/>
      <c r="H14" s="360">
        <f t="shared" si="0"/>
        <v>0</v>
      </c>
      <c r="I14" s="229"/>
      <c r="J14" s="691"/>
      <c r="K14" s="692"/>
      <c r="L14" s="693"/>
    </row>
    <row r="15" spans="1:14" ht="15.75" x14ac:dyDescent="0.25">
      <c r="A15" s="298" t="s">
        <v>7</v>
      </c>
      <c r="B15" s="698" t="s">
        <v>12</v>
      </c>
      <c r="C15" s="699"/>
      <c r="D15" s="700"/>
      <c r="E15" s="226"/>
      <c r="F15" s="227"/>
      <c r="G15" s="228"/>
      <c r="H15" s="360">
        <f t="shared" si="0"/>
        <v>0</v>
      </c>
      <c r="I15" s="230"/>
      <c r="J15" s="691"/>
      <c r="K15" s="692"/>
      <c r="L15" s="693"/>
    </row>
    <row r="16" spans="1:14" ht="15.75" x14ac:dyDescent="0.25">
      <c r="A16" s="298" t="s">
        <v>9</v>
      </c>
      <c r="B16" s="698" t="s">
        <v>13</v>
      </c>
      <c r="C16" s="699"/>
      <c r="D16" s="700"/>
      <c r="E16" s="226"/>
      <c r="F16" s="227"/>
      <c r="G16" s="228"/>
      <c r="H16" s="360">
        <f t="shared" si="0"/>
        <v>0</v>
      </c>
      <c r="I16" s="230"/>
      <c r="J16" s="691"/>
      <c r="K16" s="692"/>
      <c r="L16" s="693"/>
    </row>
    <row r="17" spans="1:12" ht="15.75" x14ac:dyDescent="0.25">
      <c r="A17" s="298" t="s">
        <v>11</v>
      </c>
      <c r="B17" s="698" t="s">
        <v>19</v>
      </c>
      <c r="C17" s="699"/>
      <c r="D17" s="700"/>
      <c r="E17" s="226"/>
      <c r="F17" s="227"/>
      <c r="G17" s="228"/>
      <c r="H17" s="360">
        <f t="shared" si="0"/>
        <v>0</v>
      </c>
      <c r="I17" s="230"/>
      <c r="J17" s="691"/>
      <c r="K17" s="692"/>
      <c r="L17" s="693"/>
    </row>
    <row r="18" spans="1:12" ht="15.75" x14ac:dyDescent="0.25">
      <c r="A18" s="298" t="s">
        <v>29</v>
      </c>
      <c r="B18" s="698" t="s">
        <v>30</v>
      </c>
      <c r="C18" s="699"/>
      <c r="D18" s="700"/>
      <c r="E18" s="226"/>
      <c r="F18" s="227"/>
      <c r="G18" s="228"/>
      <c r="H18" s="360">
        <f t="shared" si="0"/>
        <v>0</v>
      </c>
      <c r="I18" s="230"/>
      <c r="J18" s="691"/>
      <c r="K18" s="692"/>
      <c r="L18" s="693"/>
    </row>
    <row r="19" spans="1:12" ht="17.25" customHeight="1" x14ac:dyDescent="0.25">
      <c r="A19" s="298" t="s">
        <v>14</v>
      </c>
      <c r="B19" s="698" t="s">
        <v>31</v>
      </c>
      <c r="C19" s="699"/>
      <c r="D19" s="700"/>
      <c r="E19" s="226"/>
      <c r="F19" s="227"/>
      <c r="G19" s="228"/>
      <c r="H19" s="360">
        <f t="shared" si="0"/>
        <v>0</v>
      </c>
      <c r="I19" s="230"/>
      <c r="J19" s="691"/>
      <c r="K19" s="692"/>
      <c r="L19" s="693"/>
    </row>
    <row r="20" spans="1:12" ht="17.25" customHeight="1" x14ac:dyDescent="0.25">
      <c r="A20" s="298" t="s">
        <v>15</v>
      </c>
      <c r="B20" s="698" t="s">
        <v>17</v>
      </c>
      <c r="C20" s="699"/>
      <c r="D20" s="700"/>
      <c r="E20" s="226"/>
      <c r="F20" s="227"/>
      <c r="G20" s="228"/>
      <c r="H20" s="360">
        <f t="shared" si="0"/>
        <v>0</v>
      </c>
      <c r="I20" s="230"/>
      <c r="J20" s="691"/>
      <c r="K20" s="692"/>
      <c r="L20" s="693"/>
    </row>
    <row r="21" spans="1:12" ht="15.75" x14ac:dyDescent="0.25">
      <c r="A21" s="298" t="s">
        <v>16</v>
      </c>
      <c r="B21" s="698" t="s">
        <v>136</v>
      </c>
      <c r="C21" s="699"/>
      <c r="D21" s="700"/>
      <c r="E21" s="226"/>
      <c r="F21" s="227"/>
      <c r="G21" s="228"/>
      <c r="H21" s="360">
        <f t="shared" si="0"/>
        <v>0</v>
      </c>
      <c r="I21" s="230"/>
      <c r="J21" s="691"/>
      <c r="K21" s="692"/>
      <c r="L21" s="693"/>
    </row>
    <row r="22" spans="1:12" ht="15.75" x14ac:dyDescent="0.25">
      <c r="A22" s="298" t="s">
        <v>18</v>
      </c>
      <c r="B22" s="698" t="s">
        <v>138</v>
      </c>
      <c r="C22" s="699"/>
      <c r="D22" s="700"/>
      <c r="E22" s="226"/>
      <c r="F22" s="227"/>
      <c r="G22" s="228"/>
      <c r="H22" s="360">
        <f t="shared" si="0"/>
        <v>0</v>
      </c>
      <c r="I22" s="230"/>
      <c r="J22" s="691"/>
      <c r="K22" s="692"/>
      <c r="L22" s="693"/>
    </row>
    <row r="23" spans="1:12" ht="15.75" x14ac:dyDescent="0.25">
      <c r="A23" s="298" t="s">
        <v>20</v>
      </c>
      <c r="B23" s="698" t="s">
        <v>140</v>
      </c>
      <c r="C23" s="699"/>
      <c r="D23" s="700"/>
      <c r="E23" s="226"/>
      <c r="F23" s="227"/>
      <c r="G23" s="228"/>
      <c r="H23" s="360">
        <f t="shared" si="0"/>
        <v>0</v>
      </c>
      <c r="I23" s="230"/>
      <c r="J23" s="691"/>
      <c r="K23" s="692"/>
      <c r="L23" s="693"/>
    </row>
    <row r="24" spans="1:12" ht="15.75" x14ac:dyDescent="0.25">
      <c r="A24" s="298" t="s">
        <v>21</v>
      </c>
      <c r="B24" s="698" t="s">
        <v>142</v>
      </c>
      <c r="C24" s="699"/>
      <c r="D24" s="700"/>
      <c r="E24" s="226"/>
      <c r="F24" s="227"/>
      <c r="G24" s="228"/>
      <c r="H24" s="360">
        <f t="shared" si="0"/>
        <v>0</v>
      </c>
      <c r="I24" s="230"/>
      <c r="J24" s="691"/>
      <c r="K24" s="692"/>
      <c r="L24" s="693"/>
    </row>
    <row r="25" spans="1:12" ht="15.75" x14ac:dyDescent="0.25">
      <c r="A25" s="298" t="s">
        <v>23</v>
      </c>
      <c r="B25" s="698" t="s">
        <v>28</v>
      </c>
      <c r="C25" s="699"/>
      <c r="D25" s="700"/>
      <c r="E25" s="226"/>
      <c r="F25" s="227"/>
      <c r="G25" s="228"/>
      <c r="H25" s="360">
        <f t="shared" si="0"/>
        <v>0</v>
      </c>
      <c r="I25" s="230"/>
      <c r="J25" s="691"/>
      <c r="K25" s="692"/>
      <c r="L25" s="693"/>
    </row>
    <row r="26" spans="1:12" ht="15.75" x14ac:dyDescent="0.25">
      <c r="A26" s="298" t="s">
        <v>24</v>
      </c>
      <c r="B26" s="698" t="s">
        <v>111</v>
      </c>
      <c r="C26" s="699"/>
      <c r="D26" s="700"/>
      <c r="E26" s="226"/>
      <c r="F26" s="227"/>
      <c r="G26" s="228"/>
      <c r="H26" s="360">
        <f t="shared" si="0"/>
        <v>0</v>
      </c>
      <c r="I26" s="230"/>
      <c r="J26" s="691"/>
      <c r="K26" s="692"/>
      <c r="L26" s="693"/>
    </row>
    <row r="27" spans="1:12" ht="15.75" x14ac:dyDescent="0.25">
      <c r="A27" s="298" t="s">
        <v>25</v>
      </c>
      <c r="B27" s="698" t="s">
        <v>146</v>
      </c>
      <c r="C27" s="699"/>
      <c r="D27" s="700"/>
      <c r="E27" s="226"/>
      <c r="F27" s="227"/>
      <c r="G27" s="228"/>
      <c r="H27" s="360">
        <f t="shared" si="0"/>
        <v>0</v>
      </c>
      <c r="I27" s="230"/>
      <c r="J27" s="691"/>
      <c r="K27" s="692"/>
      <c r="L27" s="693"/>
    </row>
    <row r="28" spans="1:12" ht="15.75" x14ac:dyDescent="0.25">
      <c r="A28" s="298" t="s">
        <v>26</v>
      </c>
      <c r="B28" s="698" t="s">
        <v>22</v>
      </c>
      <c r="C28" s="699"/>
      <c r="D28" s="700"/>
      <c r="E28" s="226"/>
      <c r="F28" s="227"/>
      <c r="G28" s="228"/>
      <c r="H28" s="360">
        <f t="shared" si="0"/>
        <v>0</v>
      </c>
      <c r="I28" s="230"/>
      <c r="J28" s="691"/>
      <c r="K28" s="692"/>
      <c r="L28" s="693"/>
    </row>
    <row r="29" spans="1:12" ht="15.75" x14ac:dyDescent="0.25">
      <c r="A29" s="298" t="s">
        <v>27</v>
      </c>
      <c r="B29" s="713" t="s">
        <v>82</v>
      </c>
      <c r="C29" s="714"/>
      <c r="D29" s="715"/>
      <c r="E29" s="226"/>
      <c r="F29" s="227"/>
      <c r="G29" s="228"/>
      <c r="H29" s="360">
        <f t="shared" si="0"/>
        <v>0</v>
      </c>
      <c r="I29" s="230"/>
      <c r="J29" s="691"/>
      <c r="K29" s="692"/>
      <c r="L29" s="693"/>
    </row>
    <row r="30" spans="1:12" ht="15.75" x14ac:dyDescent="0.25">
      <c r="A30" s="298" t="s">
        <v>112</v>
      </c>
      <c r="B30" s="713" t="s">
        <v>113</v>
      </c>
      <c r="C30" s="714"/>
      <c r="D30" s="715"/>
      <c r="E30" s="226"/>
      <c r="F30" s="227"/>
      <c r="G30" s="228"/>
      <c r="H30" s="360">
        <f>SUM(E30:G30)</f>
        <v>0</v>
      </c>
      <c r="I30" s="230"/>
      <c r="J30" s="691"/>
      <c r="K30" s="692"/>
      <c r="L30" s="693"/>
    </row>
    <row r="31" spans="1:12" ht="15.75" x14ac:dyDescent="0.25">
      <c r="A31" s="298"/>
      <c r="B31" s="713"/>
      <c r="C31" s="714"/>
      <c r="D31" s="715"/>
      <c r="E31" s="226"/>
      <c r="F31" s="227"/>
      <c r="G31" s="228"/>
      <c r="H31" s="360"/>
      <c r="I31" s="230"/>
      <c r="J31" s="691"/>
      <c r="K31" s="692"/>
      <c r="L31" s="693"/>
    </row>
    <row r="32" spans="1:12" ht="15.75" x14ac:dyDescent="0.25">
      <c r="A32" s="298" t="s">
        <v>243</v>
      </c>
      <c r="B32" s="698" t="s">
        <v>244</v>
      </c>
      <c r="C32" s="699"/>
      <c r="D32" s="700"/>
      <c r="E32" s="553"/>
      <c r="F32" s="559"/>
      <c r="G32" s="228"/>
      <c r="H32" s="360">
        <f>SUM(E32:G32)</f>
        <v>0</v>
      </c>
      <c r="I32" s="230"/>
      <c r="J32" s="691"/>
      <c r="K32" s="692"/>
      <c r="L32" s="693"/>
    </row>
    <row r="33" spans="1:14" s="44" customFormat="1" ht="16.5" thickBot="1" x14ac:dyDescent="0.3">
      <c r="A33" s="357"/>
      <c r="B33" s="357"/>
      <c r="C33" s="357"/>
      <c r="D33" s="358" t="s">
        <v>110</v>
      </c>
      <c r="E33" s="361">
        <f>SUM(E10:E30)</f>
        <v>0</v>
      </c>
      <c r="F33" s="361">
        <f>SUM(F10:F30)</f>
        <v>0</v>
      </c>
      <c r="G33" s="361">
        <f>SUM(G10:G30)</f>
        <v>0</v>
      </c>
      <c r="H33" s="361">
        <f>SUM(H10:H30)</f>
        <v>0</v>
      </c>
      <c r="I33" s="304"/>
      <c r="J33" s="304"/>
      <c r="K33" s="357"/>
      <c r="L33" s="357"/>
      <c r="M33" s="557"/>
      <c r="N33" s="557"/>
    </row>
    <row r="34" spans="1:14" ht="15.75" thickTop="1" x14ac:dyDescent="0.25"/>
    <row r="35" spans="1:14" ht="15.75" x14ac:dyDescent="0.25">
      <c r="C35" s="717" t="s">
        <v>69</v>
      </c>
      <c r="D35" s="717"/>
      <c r="E35" s="362">
        <f>IFERROR(E33/H33,0)</f>
        <v>0</v>
      </c>
    </row>
    <row r="36" spans="1:14" s="9" customFormat="1" ht="18.75" x14ac:dyDescent="0.3">
      <c r="A36" s="558"/>
      <c r="B36" s="558"/>
      <c r="C36" s="717" t="s">
        <v>70</v>
      </c>
      <c r="D36" s="717"/>
      <c r="E36" s="362">
        <f>IFERROR(SUM(F33:G33)/H33,0)</f>
        <v>0</v>
      </c>
    </row>
    <row r="37" spans="1:14" s="555" customFormat="1" ht="18.75" x14ac:dyDescent="0.3">
      <c r="A37" s="555" t="s">
        <v>39</v>
      </c>
      <c r="B37" s="556"/>
      <c r="C37" s="556"/>
      <c r="D37" s="556"/>
    </row>
    <row r="38" spans="1:14" s="555" customFormat="1" ht="18.75" x14ac:dyDescent="0.3">
      <c r="B38" s="554" t="s">
        <v>206</v>
      </c>
      <c r="C38" s="556"/>
      <c r="D38" s="556"/>
    </row>
    <row r="39" spans="1:14" s="555" customFormat="1" ht="18.75" x14ac:dyDescent="0.3">
      <c r="A39" s="556"/>
      <c r="B39" s="554" t="s">
        <v>208</v>
      </c>
      <c r="C39" s="556"/>
      <c r="D39" s="556"/>
    </row>
    <row r="40" spans="1:14" s="555" customFormat="1" ht="18.75" x14ac:dyDescent="0.3">
      <c r="A40" s="556"/>
      <c r="B40" s="556"/>
      <c r="C40" s="716"/>
      <c r="D40" s="716"/>
      <c r="E40" s="716"/>
      <c r="F40" s="716"/>
      <c r="G40" s="716"/>
      <c r="H40" s="716"/>
      <c r="I40" s="716"/>
      <c r="J40" s="716"/>
      <c r="K40" s="716"/>
    </row>
    <row r="41" spans="1:14" s="555" customFormat="1" ht="18.75" x14ac:dyDescent="0.3">
      <c r="A41" s="556"/>
      <c r="B41" s="556"/>
      <c r="C41" s="716"/>
      <c r="D41" s="716"/>
      <c r="E41" s="716"/>
      <c r="F41" s="716"/>
      <c r="G41" s="716"/>
      <c r="H41" s="716"/>
      <c r="I41" s="716"/>
      <c r="J41" s="716"/>
      <c r="K41" s="716"/>
    </row>
    <row r="42" spans="1:14" ht="18.75" x14ac:dyDescent="0.3">
      <c r="B42" s="554" t="s">
        <v>207</v>
      </c>
    </row>
  </sheetData>
  <sheetProtection algorithmName="SHA-512" hashValue="F1mNit5d2CWn3tfoTma+wQ4C5OpQLzzGrroJ7kAYyxKH3gLajZmRetqA6wsUOY0728jVyuLczREIPQsyd1l7ow==" saltValue="dDVMrGKAmU9yq71b226JsQ==" spinCount="100000" sheet="1" formatCells="0" formatColumns="0" formatRows="0"/>
  <mergeCells count="59">
    <mergeCell ref="B31:D31"/>
    <mergeCell ref="J31:L31"/>
    <mergeCell ref="C40:K41"/>
    <mergeCell ref="B29:D29"/>
    <mergeCell ref="B32:D32"/>
    <mergeCell ref="J29:L29"/>
    <mergeCell ref="J32:L32"/>
    <mergeCell ref="B30:D30"/>
    <mergeCell ref="J30:L30"/>
    <mergeCell ref="C36:D36"/>
    <mergeCell ref="C35:D35"/>
    <mergeCell ref="B25:D25"/>
    <mergeCell ref="B26:D26"/>
    <mergeCell ref="J28:L28"/>
    <mergeCell ref="B27:D27"/>
    <mergeCell ref="B28:D28"/>
    <mergeCell ref="J26:L26"/>
    <mergeCell ref="J27:L27"/>
    <mergeCell ref="J19:L19"/>
    <mergeCell ref="J20:L20"/>
    <mergeCell ref="J21:L21"/>
    <mergeCell ref="J22:L22"/>
    <mergeCell ref="J23:L23"/>
    <mergeCell ref="B23:D23"/>
    <mergeCell ref="B24:D24"/>
    <mergeCell ref="B17:D17"/>
    <mergeCell ref="B18:D18"/>
    <mergeCell ref="B19:D19"/>
    <mergeCell ref="B20:D20"/>
    <mergeCell ref="B21:D21"/>
    <mergeCell ref="B22:D22"/>
    <mergeCell ref="B15:D15"/>
    <mergeCell ref="B16:D16"/>
    <mergeCell ref="J14:L14"/>
    <mergeCell ref="J15:L15"/>
    <mergeCell ref="J16:L16"/>
    <mergeCell ref="A2:L2"/>
    <mergeCell ref="A1:L1"/>
    <mergeCell ref="I8:I9"/>
    <mergeCell ref="J8:L9"/>
    <mergeCell ref="C5:E5"/>
    <mergeCell ref="C4:E4"/>
    <mergeCell ref="C3:E3"/>
    <mergeCell ref="J24:L24"/>
    <mergeCell ref="J25:L25"/>
    <mergeCell ref="B9:D9"/>
    <mergeCell ref="E8:G8"/>
    <mergeCell ref="B11:D11"/>
    <mergeCell ref="B10:D10"/>
    <mergeCell ref="J10:L10"/>
    <mergeCell ref="J11:L11"/>
    <mergeCell ref="J17:L17"/>
    <mergeCell ref="J18:L18"/>
    <mergeCell ref="J12:L12"/>
    <mergeCell ref="J13:L13"/>
    <mergeCell ref="H8:H9"/>
    <mergeCell ref="B12:D12"/>
    <mergeCell ref="B13:D13"/>
    <mergeCell ref="B14:D14"/>
  </mergeCells>
  <printOptions horizontalCentered="1"/>
  <pageMargins left="0.2" right="0.2" top="0.3" bottom="0.5" header="0.3" footer="0.3"/>
  <pageSetup scale="67" orientation="landscape" r:id="rId1"/>
  <headerFooter>
    <oddFooter>&amp;L&amp;8&amp;D - &amp;A&amp;R&amp;8Pg. 3</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0FC6C0-0AF3-4C26-B7BD-AD8E3D5DEE38}">
  <sheetPr codeName="Sheet7">
    <tabColor theme="9" tint="0.39997558519241921"/>
  </sheetPr>
  <dimension ref="A1:H111"/>
  <sheetViews>
    <sheetView showGridLines="0" topLeftCell="A15" zoomScale="85" zoomScaleNormal="85" workbookViewId="0">
      <selection activeCell="H11" sqref="H11"/>
    </sheetView>
  </sheetViews>
  <sheetFormatPr defaultColWidth="15.42578125" defaultRowHeight="15" x14ac:dyDescent="0.25"/>
  <cols>
    <col min="1" max="1" width="24.85546875" style="579" bestFit="1" customWidth="1"/>
    <col min="2" max="2" width="20.42578125" bestFit="1" customWidth="1"/>
    <col min="3" max="3" width="24.140625" customWidth="1"/>
    <col min="4" max="4" width="15.7109375" customWidth="1"/>
    <col min="5" max="5" width="15.85546875" customWidth="1"/>
    <col min="6" max="6" width="20.42578125" bestFit="1" customWidth="1"/>
    <col min="7" max="7" width="22.28515625" bestFit="1" customWidth="1"/>
    <col min="8" max="8" width="78.42578125" customWidth="1"/>
  </cols>
  <sheetData>
    <row r="1" spans="1:8" ht="28.5" x14ac:dyDescent="0.45">
      <c r="A1" s="719" t="s">
        <v>252</v>
      </c>
      <c r="B1" s="719"/>
      <c r="C1" s="719"/>
      <c r="D1" s="719"/>
    </row>
    <row r="2" spans="1:8" x14ac:dyDescent="0.25">
      <c r="A2"/>
    </row>
    <row r="3" spans="1:8" x14ac:dyDescent="0.25">
      <c r="A3" s="718" t="s">
        <v>263</v>
      </c>
      <c r="B3" s="718"/>
      <c r="C3" s="718"/>
      <c r="E3" s="718" t="s">
        <v>262</v>
      </c>
      <c r="F3" s="718"/>
      <c r="G3" s="718"/>
    </row>
    <row r="4" spans="1:8" x14ac:dyDescent="0.25">
      <c r="A4" s="13" t="s">
        <v>248</v>
      </c>
      <c r="B4" s="13" t="s">
        <v>259</v>
      </c>
      <c r="C4" s="13" t="s">
        <v>260</v>
      </c>
      <c r="E4" s="13" t="s">
        <v>248</v>
      </c>
      <c r="F4" s="13" t="s">
        <v>259</v>
      </c>
      <c r="G4" s="13" t="s">
        <v>260</v>
      </c>
    </row>
    <row r="5" spans="1:8" x14ac:dyDescent="0.25">
      <c r="A5" t="s">
        <v>256</v>
      </c>
      <c r="B5" s="13">
        <f>COUNTIFS($E$11:$E$1048576,"Amazon",$F$11:$F$1048576,25)</f>
        <v>0</v>
      </c>
      <c r="C5" s="427">
        <f>+B5*25</f>
        <v>0</v>
      </c>
      <c r="E5" t="s">
        <v>253</v>
      </c>
      <c r="F5" s="13">
        <f>COUNTIFS($E$11:$E$1048576,"Target",$F$11:$F$1048576,25)</f>
        <v>0</v>
      </c>
      <c r="G5" s="427">
        <f>+F5*25</f>
        <v>0</v>
      </c>
    </row>
    <row r="6" spans="1:8" x14ac:dyDescent="0.25">
      <c r="A6" t="s">
        <v>257</v>
      </c>
      <c r="B6" s="13">
        <f>COUNTIFS($E$11:$E$1048576,"Amazon",$F$11:$F$1048576,50)</f>
        <v>0</v>
      </c>
      <c r="C6" s="427">
        <f>+B6*50</f>
        <v>0</v>
      </c>
      <c r="E6" t="s">
        <v>254</v>
      </c>
      <c r="F6" s="13">
        <f>COUNTIFS($E$11:$E$1048576,"Target",$F$11:$F$1048576,50)</f>
        <v>0</v>
      </c>
      <c r="G6" s="427">
        <f>+F6*50</f>
        <v>0</v>
      </c>
    </row>
    <row r="7" spans="1:8" x14ac:dyDescent="0.25">
      <c r="A7" t="s">
        <v>258</v>
      </c>
      <c r="B7" s="13">
        <f>COUNTIFS($E$11:$E$1048576,"Amazon",$F$11:$F$1048576,100)</f>
        <v>0</v>
      </c>
      <c r="C7" s="427">
        <f>+B7*100</f>
        <v>0</v>
      </c>
      <c r="E7" t="s">
        <v>255</v>
      </c>
      <c r="F7" s="13">
        <f>COUNTIFS($E$11:$E$1048576,"Target",$F$11:$F$1048576,100)</f>
        <v>0</v>
      </c>
      <c r="G7" s="427">
        <f>+F7*100</f>
        <v>0</v>
      </c>
    </row>
    <row r="8" spans="1:8" x14ac:dyDescent="0.25">
      <c r="A8" t="s">
        <v>261</v>
      </c>
      <c r="B8" s="13">
        <f>SUM(B5:B7)</f>
        <v>0</v>
      </c>
      <c r="C8" s="427">
        <f>SUM(C5:C7)</f>
        <v>0</v>
      </c>
      <c r="E8" t="s">
        <v>261</v>
      </c>
      <c r="F8" s="13">
        <f>SUM(F5:F7)</f>
        <v>0</v>
      </c>
      <c r="G8" s="427">
        <f>SUM(G5:G7)</f>
        <v>0</v>
      </c>
    </row>
    <row r="11" spans="1:8" x14ac:dyDescent="0.25">
      <c r="A11" s="13" t="s">
        <v>245</v>
      </c>
      <c r="B11" s="13" t="s">
        <v>246</v>
      </c>
      <c r="C11" s="13" t="s">
        <v>50</v>
      </c>
      <c r="D11" s="13" t="s">
        <v>49</v>
      </c>
      <c r="E11" s="13" t="s">
        <v>247</v>
      </c>
      <c r="F11" s="13" t="s">
        <v>248</v>
      </c>
      <c r="G11" s="13" t="s">
        <v>249</v>
      </c>
      <c r="H11" s="13" t="s">
        <v>281</v>
      </c>
    </row>
    <row r="12" spans="1:8" x14ac:dyDescent="0.25">
      <c r="A12" s="570"/>
      <c r="B12" s="571"/>
      <c r="C12" s="571"/>
      <c r="D12" s="571"/>
      <c r="E12" s="571"/>
      <c r="F12" s="572"/>
      <c r="G12" s="571"/>
      <c r="H12" s="571"/>
    </row>
    <row r="13" spans="1:8" x14ac:dyDescent="0.25">
      <c r="A13" s="570"/>
      <c r="B13" s="571"/>
      <c r="C13" s="571"/>
      <c r="D13" s="571"/>
      <c r="E13" s="571"/>
      <c r="F13" s="572"/>
      <c r="G13" s="571"/>
      <c r="H13" s="571"/>
    </row>
    <row r="14" spans="1:8" x14ac:dyDescent="0.25">
      <c r="A14" s="570"/>
      <c r="B14" s="571"/>
      <c r="C14" s="571"/>
      <c r="D14" s="571"/>
      <c r="E14" s="571"/>
      <c r="F14" s="572"/>
      <c r="G14" s="571"/>
      <c r="H14" s="571"/>
    </row>
    <row r="15" spans="1:8" x14ac:dyDescent="0.25">
      <c r="A15" s="570"/>
      <c r="B15" s="571"/>
      <c r="C15" s="571"/>
      <c r="D15" s="571"/>
      <c r="E15" s="571"/>
      <c r="F15" s="572"/>
      <c r="G15" s="571"/>
      <c r="H15" s="571"/>
    </row>
    <row r="16" spans="1:8" x14ac:dyDescent="0.25">
      <c r="A16" s="570"/>
      <c r="B16" s="571"/>
      <c r="C16" s="571"/>
      <c r="D16" s="571"/>
      <c r="E16" s="571"/>
      <c r="F16" s="572"/>
      <c r="G16" s="571"/>
      <c r="H16" s="571"/>
    </row>
    <row r="17" spans="1:8" x14ac:dyDescent="0.25">
      <c r="A17" s="570"/>
      <c r="B17" s="571"/>
      <c r="C17" s="571"/>
      <c r="D17" s="571"/>
      <c r="E17" s="571"/>
      <c r="F17" s="572"/>
      <c r="G17" s="571"/>
      <c r="H17" s="571"/>
    </row>
    <row r="18" spans="1:8" x14ac:dyDescent="0.25">
      <c r="A18" s="570"/>
      <c r="B18" s="571"/>
      <c r="C18" s="571"/>
      <c r="D18" s="571"/>
      <c r="E18" s="571"/>
      <c r="F18" s="572"/>
      <c r="G18" s="571"/>
      <c r="H18" s="571"/>
    </row>
    <row r="19" spans="1:8" x14ac:dyDescent="0.25">
      <c r="A19" s="570"/>
      <c r="B19" s="571"/>
      <c r="C19" s="571"/>
      <c r="D19" s="571"/>
      <c r="E19" s="571"/>
      <c r="F19" s="572"/>
      <c r="G19" s="571"/>
      <c r="H19" s="571"/>
    </row>
    <row r="20" spans="1:8" x14ac:dyDescent="0.25">
      <c r="A20" s="570"/>
      <c r="B20" s="571"/>
      <c r="C20" s="571"/>
      <c r="D20" s="571"/>
      <c r="E20" s="571"/>
      <c r="F20" s="572"/>
      <c r="G20" s="571"/>
      <c r="H20" s="571"/>
    </row>
    <row r="21" spans="1:8" x14ac:dyDescent="0.25">
      <c r="A21" s="570"/>
      <c r="B21" s="571"/>
      <c r="C21" s="571"/>
      <c r="D21" s="571"/>
      <c r="E21" s="571"/>
      <c r="F21" s="572"/>
      <c r="G21" s="571"/>
      <c r="H21" s="571"/>
    </row>
    <row r="22" spans="1:8" x14ac:dyDescent="0.25">
      <c r="A22" s="570"/>
      <c r="B22" s="571"/>
      <c r="C22" s="571"/>
      <c r="D22" s="571"/>
      <c r="E22" s="571"/>
      <c r="F22" s="572"/>
      <c r="G22" s="571"/>
      <c r="H22" s="571"/>
    </row>
    <row r="23" spans="1:8" x14ac:dyDescent="0.25">
      <c r="A23" s="570"/>
      <c r="B23" s="571"/>
      <c r="C23" s="571"/>
      <c r="D23" s="571"/>
      <c r="E23" s="571"/>
      <c r="F23" s="572"/>
      <c r="G23" s="571"/>
      <c r="H23" s="571"/>
    </row>
    <row r="24" spans="1:8" x14ac:dyDescent="0.25">
      <c r="A24" s="570"/>
      <c r="B24" s="571"/>
      <c r="C24" s="571"/>
      <c r="D24" s="571"/>
      <c r="E24" s="571"/>
      <c r="F24" s="572"/>
      <c r="G24" s="571"/>
      <c r="H24" s="571"/>
    </row>
    <row r="25" spans="1:8" x14ac:dyDescent="0.25">
      <c r="A25" s="570"/>
      <c r="B25" s="571"/>
      <c r="C25" s="571"/>
      <c r="D25" s="571"/>
      <c r="E25" s="571"/>
      <c r="F25" s="572"/>
      <c r="G25" s="571"/>
      <c r="H25" s="571"/>
    </row>
    <row r="26" spans="1:8" x14ac:dyDescent="0.25">
      <c r="A26" s="570"/>
      <c r="B26" s="571"/>
      <c r="C26" s="571"/>
      <c r="D26" s="571"/>
      <c r="E26" s="571"/>
      <c r="F26" s="572"/>
      <c r="G26" s="571"/>
      <c r="H26" s="571"/>
    </row>
    <row r="27" spans="1:8" x14ac:dyDescent="0.25">
      <c r="A27" s="570"/>
      <c r="B27" s="571"/>
      <c r="C27" s="571"/>
      <c r="D27" s="571"/>
      <c r="E27" s="571"/>
      <c r="F27" s="572"/>
      <c r="G27" s="571"/>
      <c r="H27" s="571"/>
    </row>
    <row r="28" spans="1:8" x14ac:dyDescent="0.25">
      <c r="A28" s="570"/>
      <c r="B28" s="571"/>
      <c r="C28" s="571"/>
      <c r="D28" s="571"/>
      <c r="E28" s="571"/>
      <c r="F28" s="572"/>
      <c r="G28" s="571"/>
      <c r="H28" s="571"/>
    </row>
    <row r="29" spans="1:8" x14ac:dyDescent="0.25">
      <c r="A29" s="570"/>
      <c r="B29" s="571"/>
      <c r="C29" s="571"/>
      <c r="D29" s="571"/>
      <c r="E29" s="571"/>
      <c r="F29" s="572"/>
      <c r="G29" s="571"/>
      <c r="H29" s="571"/>
    </row>
    <row r="30" spans="1:8" x14ac:dyDescent="0.25">
      <c r="A30" s="570"/>
      <c r="B30" s="571"/>
      <c r="C30" s="571"/>
      <c r="D30" s="571"/>
      <c r="E30" s="571"/>
      <c r="F30" s="572"/>
      <c r="G30" s="571"/>
      <c r="H30" s="571"/>
    </row>
    <row r="31" spans="1:8" x14ac:dyDescent="0.25">
      <c r="A31" s="570"/>
      <c r="B31" s="571"/>
      <c r="C31" s="571"/>
      <c r="D31" s="571"/>
      <c r="E31" s="571"/>
      <c r="F31" s="572"/>
      <c r="G31" s="571"/>
      <c r="H31" s="571"/>
    </row>
    <row r="32" spans="1:8" x14ac:dyDescent="0.25">
      <c r="A32" s="570"/>
      <c r="B32" s="571"/>
      <c r="C32" s="571"/>
      <c r="D32" s="571"/>
      <c r="E32" s="571"/>
      <c r="F32" s="572"/>
      <c r="G32" s="571"/>
      <c r="H32" s="571"/>
    </row>
    <row r="33" spans="1:8" x14ac:dyDescent="0.25">
      <c r="A33" s="570"/>
      <c r="B33" s="571"/>
      <c r="C33" s="571"/>
      <c r="D33" s="571"/>
      <c r="E33" s="571"/>
      <c r="F33" s="572"/>
      <c r="G33" s="571"/>
      <c r="H33" s="571"/>
    </row>
    <row r="34" spans="1:8" x14ac:dyDescent="0.25">
      <c r="A34" s="570"/>
      <c r="B34" s="571"/>
      <c r="C34" s="571"/>
      <c r="D34" s="571"/>
      <c r="E34" s="571"/>
      <c r="F34" s="572"/>
      <c r="G34" s="571"/>
      <c r="H34" s="571"/>
    </row>
    <row r="35" spans="1:8" x14ac:dyDescent="0.25">
      <c r="A35" s="570"/>
      <c r="B35" s="571"/>
      <c r="C35" s="571"/>
      <c r="D35" s="571"/>
      <c r="E35" s="571"/>
      <c r="F35" s="572"/>
      <c r="G35" s="571"/>
      <c r="H35" s="571"/>
    </row>
    <row r="36" spans="1:8" x14ac:dyDescent="0.25">
      <c r="A36" s="570"/>
      <c r="B36" s="571"/>
      <c r="C36" s="571"/>
      <c r="D36" s="571"/>
      <c r="E36" s="571"/>
      <c r="F36" s="572"/>
      <c r="G36" s="571"/>
      <c r="H36" s="571"/>
    </row>
    <row r="37" spans="1:8" x14ac:dyDescent="0.25">
      <c r="A37" s="570"/>
      <c r="B37" s="571"/>
      <c r="C37" s="571"/>
      <c r="D37" s="571"/>
      <c r="E37" s="571"/>
      <c r="F37" s="572"/>
      <c r="G37" s="571"/>
      <c r="H37" s="571"/>
    </row>
    <row r="38" spans="1:8" x14ac:dyDescent="0.25">
      <c r="A38" s="570"/>
      <c r="B38" s="571"/>
      <c r="C38" s="571"/>
      <c r="D38" s="571"/>
      <c r="E38" s="571"/>
      <c r="F38" s="572"/>
      <c r="G38" s="571"/>
      <c r="H38" s="571"/>
    </row>
    <row r="39" spans="1:8" x14ac:dyDescent="0.25">
      <c r="A39" s="570"/>
      <c r="B39" s="571"/>
      <c r="C39" s="571"/>
      <c r="D39" s="571"/>
      <c r="E39" s="571"/>
      <c r="F39" s="572"/>
      <c r="G39" s="571"/>
      <c r="H39" s="571"/>
    </row>
    <row r="40" spans="1:8" x14ac:dyDescent="0.25">
      <c r="A40" s="570"/>
      <c r="B40" s="571"/>
      <c r="C40" s="571"/>
      <c r="D40" s="571"/>
      <c r="E40" s="571"/>
      <c r="F40" s="572"/>
      <c r="G40" s="571"/>
      <c r="H40" s="571"/>
    </row>
    <row r="41" spans="1:8" x14ac:dyDescent="0.25">
      <c r="A41" s="570"/>
      <c r="B41" s="571"/>
      <c r="C41" s="571"/>
      <c r="D41" s="571"/>
      <c r="E41" s="571"/>
      <c r="F41" s="572"/>
      <c r="G41" s="571"/>
      <c r="H41" s="571"/>
    </row>
    <row r="42" spans="1:8" x14ac:dyDescent="0.25">
      <c r="A42" s="570"/>
      <c r="B42" s="571"/>
      <c r="C42" s="571"/>
      <c r="D42" s="571"/>
      <c r="E42" s="571"/>
      <c r="F42" s="572"/>
      <c r="G42" s="571"/>
      <c r="H42" s="571"/>
    </row>
    <row r="43" spans="1:8" x14ac:dyDescent="0.25">
      <c r="A43" s="570"/>
      <c r="B43" s="571"/>
      <c r="C43" s="571"/>
      <c r="D43" s="571"/>
      <c r="E43" s="571"/>
      <c r="F43" s="572"/>
      <c r="G43" s="571"/>
      <c r="H43" s="571"/>
    </row>
    <row r="44" spans="1:8" x14ac:dyDescent="0.25">
      <c r="A44" s="570"/>
      <c r="B44" s="571"/>
      <c r="C44" s="571"/>
      <c r="D44" s="571"/>
      <c r="E44" s="571"/>
      <c r="F44" s="572"/>
      <c r="G44" s="571"/>
      <c r="H44" s="571"/>
    </row>
    <row r="45" spans="1:8" x14ac:dyDescent="0.25">
      <c r="A45" s="570"/>
      <c r="B45" s="571"/>
      <c r="C45" s="571"/>
      <c r="D45" s="571"/>
      <c r="E45" s="571"/>
      <c r="F45" s="572"/>
      <c r="G45" s="571"/>
      <c r="H45" s="571"/>
    </row>
    <row r="46" spans="1:8" x14ac:dyDescent="0.25">
      <c r="A46" s="570"/>
      <c r="B46" s="571"/>
      <c r="C46" s="571"/>
      <c r="D46" s="571"/>
      <c r="E46" s="571"/>
      <c r="F46" s="572"/>
      <c r="G46" s="571"/>
      <c r="H46" s="571"/>
    </row>
    <row r="47" spans="1:8" x14ac:dyDescent="0.25">
      <c r="A47" s="570"/>
      <c r="B47" s="571"/>
      <c r="C47" s="571"/>
      <c r="D47" s="571"/>
      <c r="E47" s="571"/>
      <c r="F47" s="572"/>
      <c r="G47" s="571"/>
      <c r="H47" s="571"/>
    </row>
    <row r="48" spans="1:8" x14ac:dyDescent="0.25">
      <c r="A48" s="570"/>
      <c r="B48" s="571"/>
      <c r="C48" s="571"/>
      <c r="D48" s="571"/>
      <c r="E48" s="571"/>
      <c r="F48" s="572"/>
      <c r="G48" s="571"/>
      <c r="H48" s="571"/>
    </row>
    <row r="49" spans="1:8" x14ac:dyDescent="0.25">
      <c r="A49" s="570"/>
      <c r="B49" s="571"/>
      <c r="C49" s="571"/>
      <c r="D49" s="571"/>
      <c r="E49" s="571"/>
      <c r="F49" s="572"/>
      <c r="G49" s="571"/>
      <c r="H49" s="571"/>
    </row>
    <row r="50" spans="1:8" x14ac:dyDescent="0.25">
      <c r="A50" s="570"/>
      <c r="B50" s="571"/>
      <c r="C50" s="571"/>
      <c r="D50" s="571"/>
      <c r="E50" s="571"/>
      <c r="F50" s="572"/>
      <c r="G50" s="571"/>
      <c r="H50" s="571"/>
    </row>
    <row r="51" spans="1:8" x14ac:dyDescent="0.25">
      <c r="A51" s="570"/>
      <c r="B51" s="571"/>
      <c r="C51" s="571"/>
      <c r="D51" s="571"/>
      <c r="E51" s="571"/>
      <c r="F51" s="572"/>
      <c r="G51" s="571"/>
      <c r="H51" s="571"/>
    </row>
    <row r="52" spans="1:8" x14ac:dyDescent="0.25">
      <c r="A52" s="570"/>
      <c r="B52" s="571"/>
      <c r="C52" s="571"/>
      <c r="D52" s="571"/>
      <c r="E52" s="571"/>
      <c r="F52" s="572"/>
      <c r="G52" s="571"/>
      <c r="H52" s="571"/>
    </row>
    <row r="53" spans="1:8" x14ac:dyDescent="0.25">
      <c r="A53" s="570"/>
      <c r="B53" s="571"/>
      <c r="C53" s="571"/>
      <c r="D53" s="571"/>
      <c r="E53" s="571"/>
      <c r="F53" s="572"/>
      <c r="G53" s="571"/>
      <c r="H53" s="571"/>
    </row>
    <row r="54" spans="1:8" x14ac:dyDescent="0.25">
      <c r="A54" s="570"/>
      <c r="B54" s="571"/>
      <c r="C54" s="571"/>
      <c r="D54" s="571"/>
      <c r="E54" s="571"/>
      <c r="F54" s="572"/>
      <c r="G54" s="571"/>
      <c r="H54" s="571"/>
    </row>
    <row r="55" spans="1:8" x14ac:dyDescent="0.25">
      <c r="A55" s="570"/>
      <c r="B55" s="571"/>
      <c r="C55" s="571"/>
      <c r="D55" s="571"/>
      <c r="E55" s="571"/>
      <c r="F55" s="572"/>
      <c r="G55" s="571"/>
      <c r="H55" s="571"/>
    </row>
    <row r="56" spans="1:8" x14ac:dyDescent="0.25">
      <c r="A56" s="570"/>
      <c r="B56" s="571"/>
      <c r="C56" s="571"/>
      <c r="D56" s="571"/>
      <c r="E56" s="571"/>
      <c r="F56" s="572"/>
      <c r="G56" s="571"/>
      <c r="H56" s="571"/>
    </row>
    <row r="57" spans="1:8" x14ac:dyDescent="0.25">
      <c r="A57" s="570"/>
      <c r="B57" s="571"/>
      <c r="C57" s="571"/>
      <c r="D57" s="571"/>
      <c r="E57" s="571"/>
      <c r="F57" s="572"/>
      <c r="G57" s="571"/>
      <c r="H57" s="571"/>
    </row>
    <row r="58" spans="1:8" x14ac:dyDescent="0.25">
      <c r="A58" s="570"/>
      <c r="B58" s="571"/>
      <c r="C58" s="571"/>
      <c r="D58" s="571"/>
      <c r="E58" s="571"/>
      <c r="F58" s="572"/>
      <c r="G58" s="571"/>
      <c r="H58" s="571"/>
    </row>
    <row r="59" spans="1:8" x14ac:dyDescent="0.25">
      <c r="A59" s="570"/>
      <c r="B59" s="571"/>
      <c r="C59" s="571"/>
      <c r="D59" s="571"/>
      <c r="E59" s="571"/>
      <c r="F59" s="572"/>
      <c r="G59" s="571"/>
      <c r="H59" s="571"/>
    </row>
    <row r="60" spans="1:8" x14ac:dyDescent="0.25">
      <c r="A60" s="570"/>
      <c r="B60" s="571"/>
      <c r="C60" s="571"/>
      <c r="D60" s="571"/>
      <c r="E60" s="571"/>
      <c r="F60" s="572"/>
      <c r="G60" s="571"/>
      <c r="H60" s="571"/>
    </row>
    <row r="61" spans="1:8" x14ac:dyDescent="0.25">
      <c r="A61" s="570"/>
      <c r="B61" s="571"/>
      <c r="C61" s="571"/>
      <c r="D61" s="571"/>
      <c r="E61" s="571"/>
      <c r="F61" s="572"/>
      <c r="G61" s="571"/>
      <c r="H61" s="571"/>
    </row>
    <row r="62" spans="1:8" x14ac:dyDescent="0.25">
      <c r="A62" s="570"/>
      <c r="B62" s="571"/>
      <c r="C62" s="571"/>
      <c r="D62" s="571"/>
      <c r="E62" s="571"/>
      <c r="F62" s="572"/>
      <c r="G62" s="571"/>
      <c r="H62" s="571"/>
    </row>
    <row r="63" spans="1:8" x14ac:dyDescent="0.25">
      <c r="A63" s="570"/>
      <c r="B63" s="571"/>
      <c r="C63" s="571"/>
      <c r="D63" s="571"/>
      <c r="E63" s="571"/>
      <c r="F63" s="572"/>
      <c r="G63" s="571"/>
      <c r="H63" s="571"/>
    </row>
    <row r="64" spans="1:8" x14ac:dyDescent="0.25">
      <c r="A64" s="570"/>
      <c r="B64" s="571"/>
      <c r="C64" s="571"/>
      <c r="D64" s="571"/>
      <c r="E64" s="571"/>
      <c r="F64" s="572"/>
      <c r="G64" s="571"/>
      <c r="H64" s="571"/>
    </row>
    <row r="65" spans="1:8" x14ac:dyDescent="0.25">
      <c r="A65" s="570"/>
      <c r="B65" s="571"/>
      <c r="C65" s="571"/>
      <c r="D65" s="571"/>
      <c r="E65" s="571"/>
      <c r="F65" s="572"/>
      <c r="G65" s="571"/>
      <c r="H65" s="571"/>
    </row>
    <row r="66" spans="1:8" x14ac:dyDescent="0.25">
      <c r="A66" s="570"/>
      <c r="B66" s="571"/>
      <c r="C66" s="571"/>
      <c r="D66" s="571"/>
      <c r="E66" s="571"/>
      <c r="F66" s="572"/>
      <c r="G66" s="571"/>
      <c r="H66" s="571"/>
    </row>
    <row r="67" spans="1:8" x14ac:dyDescent="0.25">
      <c r="A67" s="570"/>
      <c r="B67" s="571"/>
      <c r="C67" s="571"/>
      <c r="D67" s="571"/>
      <c r="E67" s="571"/>
      <c r="F67" s="572"/>
      <c r="G67" s="571"/>
      <c r="H67" s="571"/>
    </row>
    <row r="68" spans="1:8" x14ac:dyDescent="0.25">
      <c r="A68" s="570"/>
      <c r="B68" s="571"/>
      <c r="C68" s="571"/>
      <c r="D68" s="571"/>
      <c r="E68" s="571"/>
      <c r="F68" s="572"/>
      <c r="G68" s="571"/>
      <c r="H68" s="571"/>
    </row>
    <row r="69" spans="1:8" x14ac:dyDescent="0.25">
      <c r="A69" s="570"/>
      <c r="B69" s="571"/>
      <c r="C69" s="571"/>
      <c r="D69" s="571"/>
      <c r="E69" s="571"/>
      <c r="F69" s="572"/>
      <c r="G69" s="571"/>
      <c r="H69" s="571"/>
    </row>
    <row r="70" spans="1:8" x14ac:dyDescent="0.25">
      <c r="A70" s="570"/>
      <c r="B70" s="571"/>
      <c r="C70" s="571"/>
      <c r="D70" s="571"/>
      <c r="E70" s="571"/>
      <c r="F70" s="572"/>
      <c r="G70" s="571"/>
      <c r="H70" s="571"/>
    </row>
    <row r="71" spans="1:8" x14ac:dyDescent="0.25">
      <c r="A71" s="570"/>
      <c r="B71" s="571"/>
      <c r="C71" s="571"/>
      <c r="D71" s="571"/>
      <c r="E71" s="571"/>
      <c r="F71" s="572"/>
      <c r="G71" s="571"/>
      <c r="H71" s="571"/>
    </row>
    <row r="72" spans="1:8" x14ac:dyDescent="0.25">
      <c r="A72" s="570"/>
      <c r="B72" s="571"/>
      <c r="C72" s="571"/>
      <c r="D72" s="571"/>
      <c r="E72" s="571"/>
      <c r="F72" s="572"/>
      <c r="G72" s="571"/>
      <c r="H72" s="571"/>
    </row>
    <row r="73" spans="1:8" x14ac:dyDescent="0.25">
      <c r="A73" s="570"/>
      <c r="B73" s="571"/>
      <c r="C73" s="571"/>
      <c r="D73" s="571"/>
      <c r="E73" s="571"/>
      <c r="F73" s="572"/>
      <c r="G73" s="571"/>
      <c r="H73" s="571"/>
    </row>
    <row r="74" spans="1:8" x14ac:dyDescent="0.25">
      <c r="A74" s="570"/>
      <c r="B74" s="571"/>
      <c r="C74" s="571"/>
      <c r="D74" s="571"/>
      <c r="E74" s="571"/>
      <c r="F74" s="572"/>
      <c r="G74" s="571"/>
      <c r="H74" s="571"/>
    </row>
    <row r="75" spans="1:8" x14ac:dyDescent="0.25">
      <c r="A75" s="570"/>
      <c r="B75" s="571"/>
      <c r="C75" s="571"/>
      <c r="D75" s="571"/>
      <c r="E75" s="571"/>
      <c r="F75" s="572"/>
      <c r="G75" s="571"/>
      <c r="H75" s="571"/>
    </row>
    <row r="76" spans="1:8" x14ac:dyDescent="0.25">
      <c r="A76" s="570"/>
      <c r="B76" s="571"/>
      <c r="C76" s="571"/>
      <c r="D76" s="571"/>
      <c r="E76" s="571"/>
      <c r="F76" s="572"/>
      <c r="G76" s="571"/>
      <c r="H76" s="571"/>
    </row>
    <row r="77" spans="1:8" x14ac:dyDescent="0.25">
      <c r="A77" s="570"/>
      <c r="B77" s="571"/>
      <c r="C77" s="571"/>
      <c r="D77" s="571"/>
      <c r="E77" s="571"/>
      <c r="F77" s="572"/>
      <c r="G77" s="571"/>
      <c r="H77" s="571"/>
    </row>
    <row r="78" spans="1:8" x14ac:dyDescent="0.25">
      <c r="A78" s="570"/>
      <c r="B78" s="571"/>
      <c r="C78" s="571"/>
      <c r="D78" s="571"/>
      <c r="E78" s="571"/>
      <c r="F78" s="572"/>
      <c r="G78" s="571"/>
      <c r="H78" s="571"/>
    </row>
    <row r="79" spans="1:8" x14ac:dyDescent="0.25">
      <c r="A79" s="570"/>
      <c r="B79" s="571"/>
      <c r="C79" s="571"/>
      <c r="D79" s="571"/>
      <c r="E79" s="571"/>
      <c r="F79" s="572"/>
      <c r="G79" s="571"/>
      <c r="H79" s="571"/>
    </row>
    <row r="80" spans="1:8" x14ac:dyDescent="0.25">
      <c r="A80" s="570"/>
      <c r="B80" s="571"/>
      <c r="C80" s="571"/>
      <c r="D80" s="571"/>
      <c r="E80" s="571"/>
      <c r="F80" s="572"/>
      <c r="G80" s="571"/>
      <c r="H80" s="571"/>
    </row>
    <row r="81" spans="1:8" x14ac:dyDescent="0.25">
      <c r="A81" s="570"/>
      <c r="B81" s="571"/>
      <c r="C81" s="571"/>
      <c r="D81" s="571"/>
      <c r="E81" s="571"/>
      <c r="F81" s="572"/>
      <c r="G81" s="571"/>
      <c r="H81" s="571"/>
    </row>
    <row r="82" spans="1:8" x14ac:dyDescent="0.25">
      <c r="A82" s="570"/>
      <c r="B82" s="571"/>
      <c r="C82" s="571"/>
      <c r="D82" s="571"/>
      <c r="E82" s="571"/>
      <c r="F82" s="572"/>
      <c r="G82" s="571"/>
      <c r="H82" s="571"/>
    </row>
    <row r="83" spans="1:8" x14ac:dyDescent="0.25">
      <c r="A83" s="570"/>
      <c r="B83" s="571"/>
      <c r="C83" s="571"/>
      <c r="D83" s="571"/>
      <c r="E83" s="571"/>
      <c r="F83" s="572"/>
      <c r="G83" s="571"/>
      <c r="H83" s="571"/>
    </row>
    <row r="84" spans="1:8" x14ac:dyDescent="0.25">
      <c r="A84" s="570"/>
      <c r="B84" s="571"/>
      <c r="C84" s="571"/>
      <c r="D84" s="571"/>
      <c r="E84" s="571"/>
      <c r="F84" s="572"/>
      <c r="G84" s="571"/>
      <c r="H84" s="571"/>
    </row>
    <row r="85" spans="1:8" x14ac:dyDescent="0.25">
      <c r="A85" s="570"/>
      <c r="B85" s="571"/>
      <c r="C85" s="571"/>
      <c r="D85" s="571"/>
      <c r="E85" s="571"/>
      <c r="F85" s="572"/>
      <c r="G85" s="571"/>
      <c r="H85" s="571"/>
    </row>
    <row r="86" spans="1:8" x14ac:dyDescent="0.25">
      <c r="A86" s="570"/>
      <c r="B86" s="571"/>
      <c r="C86" s="571"/>
      <c r="D86" s="571"/>
      <c r="E86" s="571"/>
      <c r="F86" s="572"/>
      <c r="G86" s="571"/>
      <c r="H86" s="571"/>
    </row>
    <row r="87" spans="1:8" x14ac:dyDescent="0.25">
      <c r="A87" s="570"/>
      <c r="B87" s="571"/>
      <c r="C87" s="571"/>
      <c r="D87" s="571"/>
      <c r="E87" s="571"/>
      <c r="F87" s="572"/>
      <c r="G87" s="571"/>
      <c r="H87" s="571"/>
    </row>
    <row r="88" spans="1:8" x14ac:dyDescent="0.25">
      <c r="A88" s="570"/>
      <c r="B88" s="571"/>
      <c r="C88" s="571"/>
      <c r="D88" s="571"/>
      <c r="E88" s="571"/>
      <c r="F88" s="572"/>
      <c r="G88" s="571"/>
      <c r="H88" s="571"/>
    </row>
    <row r="89" spans="1:8" x14ac:dyDescent="0.25">
      <c r="A89" s="570"/>
      <c r="B89" s="571"/>
      <c r="C89" s="571"/>
      <c r="D89" s="571"/>
      <c r="E89" s="571"/>
      <c r="F89" s="572"/>
      <c r="G89" s="571"/>
      <c r="H89" s="571"/>
    </row>
    <row r="90" spans="1:8" x14ac:dyDescent="0.25">
      <c r="A90" s="570"/>
      <c r="B90" s="571"/>
      <c r="C90" s="571"/>
      <c r="D90" s="571"/>
      <c r="E90" s="571"/>
      <c r="F90" s="572"/>
      <c r="G90" s="571"/>
      <c r="H90" s="571"/>
    </row>
    <row r="91" spans="1:8" x14ac:dyDescent="0.25">
      <c r="A91" s="570"/>
      <c r="B91" s="571"/>
      <c r="C91" s="571"/>
      <c r="D91" s="571"/>
      <c r="E91" s="571"/>
      <c r="F91" s="572"/>
      <c r="G91" s="571"/>
      <c r="H91" s="571"/>
    </row>
    <row r="92" spans="1:8" x14ac:dyDescent="0.25">
      <c r="A92" s="570"/>
      <c r="B92" s="571"/>
      <c r="C92" s="571"/>
      <c r="D92" s="571"/>
      <c r="E92" s="571"/>
      <c r="F92" s="572"/>
      <c r="G92" s="571"/>
      <c r="H92" s="571"/>
    </row>
    <row r="93" spans="1:8" x14ac:dyDescent="0.25">
      <c r="A93" s="570"/>
      <c r="B93" s="571"/>
      <c r="C93" s="571"/>
      <c r="D93" s="571"/>
      <c r="E93" s="571"/>
      <c r="F93" s="572"/>
      <c r="G93" s="571"/>
      <c r="H93" s="571"/>
    </row>
    <row r="94" spans="1:8" x14ac:dyDescent="0.25">
      <c r="A94" s="570"/>
      <c r="B94" s="571"/>
      <c r="C94" s="571"/>
      <c r="D94" s="571"/>
      <c r="E94" s="571"/>
      <c r="F94" s="572"/>
      <c r="G94" s="571"/>
      <c r="H94" s="571"/>
    </row>
    <row r="95" spans="1:8" x14ac:dyDescent="0.25">
      <c r="A95" s="570"/>
      <c r="B95" s="571"/>
      <c r="C95" s="571"/>
      <c r="D95" s="571"/>
      <c r="E95" s="571"/>
      <c r="F95" s="572"/>
      <c r="G95" s="571"/>
      <c r="H95" s="571"/>
    </row>
    <row r="96" spans="1:8" x14ac:dyDescent="0.25">
      <c r="A96" s="570"/>
      <c r="B96" s="571"/>
      <c r="C96" s="571"/>
      <c r="D96" s="571"/>
      <c r="E96" s="571"/>
      <c r="F96" s="572"/>
      <c r="G96" s="571"/>
      <c r="H96" s="571"/>
    </row>
    <row r="97" spans="1:8" x14ac:dyDescent="0.25">
      <c r="A97" s="570"/>
      <c r="B97" s="571"/>
      <c r="C97" s="571"/>
      <c r="D97" s="571"/>
      <c r="E97" s="571"/>
      <c r="F97" s="572"/>
      <c r="G97" s="571"/>
      <c r="H97" s="571"/>
    </row>
    <row r="98" spans="1:8" x14ac:dyDescent="0.25">
      <c r="A98" s="570"/>
      <c r="B98" s="571"/>
      <c r="C98" s="571"/>
      <c r="D98" s="571"/>
      <c r="E98" s="571"/>
      <c r="F98" s="572"/>
      <c r="G98" s="571"/>
      <c r="H98" s="571"/>
    </row>
    <row r="99" spans="1:8" x14ac:dyDescent="0.25">
      <c r="A99" s="570"/>
      <c r="B99" s="571"/>
      <c r="C99" s="571"/>
      <c r="D99" s="571"/>
      <c r="E99" s="571"/>
      <c r="F99" s="572"/>
      <c r="G99" s="571"/>
      <c r="H99" s="571"/>
    </row>
    <row r="100" spans="1:8" x14ac:dyDescent="0.25">
      <c r="A100" s="570"/>
      <c r="B100" s="571"/>
      <c r="C100" s="571"/>
      <c r="D100" s="571"/>
      <c r="E100" s="571"/>
      <c r="F100" s="572"/>
      <c r="G100" s="571"/>
      <c r="H100" s="571"/>
    </row>
    <row r="101" spans="1:8" x14ac:dyDescent="0.25">
      <c r="A101" s="570"/>
      <c r="B101" s="571"/>
      <c r="C101" s="571"/>
      <c r="D101" s="571"/>
      <c r="E101" s="571"/>
      <c r="F101" s="572"/>
      <c r="G101" s="571"/>
      <c r="H101" s="571"/>
    </row>
    <row r="102" spans="1:8" x14ac:dyDescent="0.25">
      <c r="A102" s="570"/>
      <c r="B102" s="571"/>
      <c r="C102" s="571"/>
      <c r="D102" s="571"/>
      <c r="E102" s="571"/>
      <c r="F102" s="572"/>
      <c r="G102" s="571"/>
      <c r="H102" s="571"/>
    </row>
    <row r="103" spans="1:8" x14ac:dyDescent="0.25">
      <c r="A103" s="570"/>
      <c r="B103" s="571"/>
      <c r="C103" s="571"/>
      <c r="D103" s="571"/>
      <c r="E103" s="571"/>
      <c r="F103" s="572"/>
      <c r="G103" s="571"/>
      <c r="H103" s="571"/>
    </row>
    <row r="104" spans="1:8" x14ac:dyDescent="0.25">
      <c r="A104" s="570"/>
      <c r="B104" s="571"/>
      <c r="C104" s="571"/>
      <c r="D104" s="571"/>
      <c r="E104" s="571"/>
      <c r="F104" s="572"/>
      <c r="G104" s="571"/>
      <c r="H104" s="571"/>
    </row>
    <row r="105" spans="1:8" x14ac:dyDescent="0.25">
      <c r="A105" s="570"/>
      <c r="B105" s="571"/>
      <c r="C105" s="571"/>
      <c r="D105" s="571"/>
      <c r="E105" s="571"/>
      <c r="F105" s="572"/>
      <c r="G105" s="571"/>
      <c r="H105" s="571"/>
    </row>
    <row r="106" spans="1:8" x14ac:dyDescent="0.25">
      <c r="A106" s="570"/>
      <c r="B106" s="571"/>
      <c r="C106" s="571"/>
      <c r="D106" s="571"/>
      <c r="E106" s="571"/>
      <c r="F106" s="572"/>
      <c r="G106" s="571"/>
      <c r="H106" s="571"/>
    </row>
    <row r="107" spans="1:8" x14ac:dyDescent="0.25">
      <c r="A107" s="570"/>
      <c r="B107" s="571"/>
      <c r="C107" s="571"/>
      <c r="D107" s="571"/>
      <c r="E107" s="571"/>
      <c r="F107" s="572"/>
      <c r="G107" s="571"/>
      <c r="H107" s="571"/>
    </row>
    <row r="108" spans="1:8" x14ac:dyDescent="0.25">
      <c r="A108" s="570"/>
      <c r="B108" s="571"/>
      <c r="C108" s="571"/>
      <c r="D108" s="571"/>
      <c r="E108" s="571"/>
      <c r="F108" s="572"/>
      <c r="G108" s="571"/>
      <c r="H108" s="571"/>
    </row>
    <row r="109" spans="1:8" x14ac:dyDescent="0.25">
      <c r="A109" s="570"/>
      <c r="B109" s="571"/>
      <c r="C109" s="571"/>
      <c r="D109" s="571"/>
      <c r="E109" s="571"/>
      <c r="F109" s="572"/>
      <c r="G109" s="571"/>
      <c r="H109" s="571"/>
    </row>
    <row r="110" spans="1:8" x14ac:dyDescent="0.25">
      <c r="A110" s="570"/>
      <c r="B110" s="571"/>
      <c r="C110" s="571"/>
      <c r="D110" s="571"/>
      <c r="E110" s="571"/>
      <c r="F110" s="572"/>
      <c r="G110" s="571"/>
      <c r="H110" s="571"/>
    </row>
    <row r="111" spans="1:8" x14ac:dyDescent="0.25">
      <c r="A111" s="570"/>
      <c r="B111" s="571"/>
      <c r="C111" s="571"/>
      <c r="D111" s="571"/>
      <c r="E111" s="571"/>
      <c r="F111" s="572"/>
      <c r="G111" s="571"/>
      <c r="H111" s="571"/>
    </row>
  </sheetData>
  <sheetProtection algorithmName="SHA-512" hashValue="WCGaXvXC7NdKgOHZyTgXLOs67lIjIUP6XTtYqLfnW+DyKzb4HZipGnht1fcq03yZ8cXJG3e2GK4u/QwfoOK8Lw==" saltValue="5FfepV6NnreVxxixFHAYSw==" spinCount="100000" sheet="1" objects="1" scenarios="1"/>
  <mergeCells count="3">
    <mergeCell ref="A3:C3"/>
    <mergeCell ref="E3:G3"/>
    <mergeCell ref="A1:D1"/>
  </mergeCells>
  <pageMargins left="0.7" right="0.7" top="0.75" bottom="0.75" header="0.3" footer="0.3"/>
  <pageSetup orientation="portrait" r:id="rId1"/>
  <tableParts count="3">
    <tablePart r:id="rId2"/>
    <tablePart r:id="rId3"/>
    <tablePart r:id="rId4"/>
  </tableParts>
  <extLst>
    <ext xmlns:x14="http://schemas.microsoft.com/office/spreadsheetml/2009/9/main" uri="{CCE6A557-97BC-4b89-ADB6-D9C93CAAB3DF}">
      <x14:dataValidations xmlns:xm="http://schemas.microsoft.com/office/excel/2006/main" count="2">
        <x14:dataValidation type="list" allowBlank="1" showInputMessage="1" showErrorMessage="1" xr:uid="{CEBF9BE1-FC4B-4098-9350-1C0CD2140D57}">
          <x14:formula1>
            <xm:f>'DROPDOWN MENUS'!$A$2:$A$3</xm:f>
          </x14:formula1>
          <xm:sqref>E12:E1048576</xm:sqref>
        </x14:dataValidation>
        <x14:dataValidation type="list" allowBlank="1" showInputMessage="1" showErrorMessage="1" xr:uid="{4DF467CA-A11D-4E45-94FD-41B9DE92451A}">
          <x14:formula1>
            <xm:f>'DROPDOWN MENUS'!$C$2:$C$4</xm:f>
          </x14:formula1>
          <xm:sqref>F12:F1048576</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tabColor rgb="FFFFFF00"/>
  </sheetPr>
  <dimension ref="A1:BR400"/>
  <sheetViews>
    <sheetView tabSelected="1" zoomScale="110" zoomScaleNormal="110" workbookViewId="0">
      <selection activeCell="C17" sqref="C17"/>
    </sheetView>
  </sheetViews>
  <sheetFormatPr defaultRowHeight="12.75" x14ac:dyDescent="0.2"/>
  <cols>
    <col min="1" max="1" width="15" style="574" customWidth="1"/>
    <col min="2" max="2" width="39.7109375" style="586" customWidth="1"/>
    <col min="3" max="3" width="18.5703125" style="574" customWidth="1"/>
    <col min="4" max="4" width="17.7109375" style="574" customWidth="1"/>
    <col min="5" max="5" width="15.28515625" style="574" customWidth="1"/>
    <col min="6" max="6" width="26.28515625" style="574" customWidth="1"/>
    <col min="7" max="7" width="18.5703125" style="574" bestFit="1" customWidth="1"/>
    <col min="8" max="8" width="36.28515625" style="574" customWidth="1"/>
    <col min="9" max="9" width="49.85546875" style="574" customWidth="1"/>
    <col min="10" max="10" width="53.5703125" style="574" customWidth="1"/>
    <col min="11" max="11" width="38" style="574" customWidth="1"/>
    <col min="12" max="12" width="50.7109375" style="574" customWidth="1"/>
    <col min="13" max="60" width="9.140625" style="580"/>
    <col min="61" max="61" width="3" style="580" bestFit="1" customWidth="1"/>
    <col min="62" max="62" width="17.42578125" style="580" bestFit="1" customWidth="1"/>
    <col min="63" max="63" width="41" style="580" bestFit="1" customWidth="1"/>
    <col min="64" max="64" width="18" style="580" bestFit="1" customWidth="1"/>
    <col min="65" max="69" width="9.140625" style="580"/>
    <col min="70" max="70" width="9.140625" style="581"/>
    <col min="71" max="16384" width="9.140625" style="580"/>
  </cols>
  <sheetData>
    <row r="1" spans="1:70" ht="16.5" thickBot="1" x14ac:dyDescent="0.3">
      <c r="A1" s="576" t="s">
        <v>246</v>
      </c>
      <c r="B1" s="584" t="s">
        <v>266</v>
      </c>
      <c r="C1" s="577" t="s">
        <v>50</v>
      </c>
      <c r="D1" s="577" t="s">
        <v>49</v>
      </c>
      <c r="E1" s="577" t="s">
        <v>265</v>
      </c>
      <c r="F1" s="577" t="s">
        <v>234</v>
      </c>
      <c r="G1" s="577" t="s">
        <v>278</v>
      </c>
      <c r="H1" s="577" t="s">
        <v>268</v>
      </c>
      <c r="I1" s="577" t="s">
        <v>264</v>
      </c>
      <c r="J1" s="577" t="s">
        <v>267</v>
      </c>
      <c r="K1" s="577" t="s">
        <v>236</v>
      </c>
      <c r="L1" s="578" t="s">
        <v>235</v>
      </c>
      <c r="BI1" s="583">
        <v>1</v>
      </c>
      <c r="BJ1" s="583" t="s">
        <v>269</v>
      </c>
      <c r="BK1" s="583" t="s">
        <v>272</v>
      </c>
      <c r="BL1" s="583" t="s">
        <v>279</v>
      </c>
    </row>
    <row r="2" spans="1:70" s="582" customFormat="1" x14ac:dyDescent="0.2">
      <c r="A2" s="575" t="s">
        <v>218</v>
      </c>
      <c r="B2" s="585" t="s">
        <v>218</v>
      </c>
      <c r="C2" s="575"/>
      <c r="D2" s="575"/>
      <c r="E2" s="575"/>
      <c r="F2" s="575"/>
      <c r="G2" s="575"/>
      <c r="H2" s="575"/>
      <c r="I2" s="575"/>
      <c r="J2" s="575"/>
      <c r="K2" s="575"/>
      <c r="L2" s="575"/>
      <c r="M2" s="580"/>
      <c r="N2" s="580"/>
      <c r="O2" s="580"/>
      <c r="P2" s="580"/>
      <c r="Q2" s="580"/>
      <c r="R2" s="580"/>
      <c r="S2" s="580"/>
      <c r="T2" s="580"/>
      <c r="U2" s="580"/>
      <c r="V2" s="580"/>
      <c r="W2" s="580"/>
      <c r="X2" s="580"/>
      <c r="Y2" s="580"/>
      <c r="Z2" s="580"/>
      <c r="AA2" s="580"/>
      <c r="AB2" s="580"/>
      <c r="AC2" s="580"/>
      <c r="AD2" s="580"/>
      <c r="AE2" s="580"/>
      <c r="AF2" s="580"/>
      <c r="AG2" s="580"/>
      <c r="AH2" s="580"/>
      <c r="AI2" s="580"/>
      <c r="AJ2" s="580"/>
      <c r="AK2" s="580"/>
      <c r="AL2" s="580"/>
      <c r="AM2" s="580"/>
      <c r="AN2" s="580"/>
      <c r="AO2" s="580"/>
      <c r="AP2" s="580"/>
      <c r="AQ2" s="580"/>
      <c r="AR2" s="580"/>
      <c r="AS2" s="580"/>
      <c r="AT2" s="580"/>
      <c r="AU2" s="580"/>
      <c r="AV2" s="580"/>
      <c r="AW2" s="580"/>
      <c r="AX2" s="580"/>
      <c r="AY2" s="580"/>
      <c r="AZ2" s="580"/>
      <c r="BA2" s="580"/>
      <c r="BB2" s="580"/>
      <c r="BC2" s="580"/>
      <c r="BD2" s="580"/>
      <c r="BE2" s="580"/>
      <c r="BF2" s="580"/>
      <c r="BG2" s="580"/>
      <c r="BH2" s="580"/>
      <c r="BI2" s="583">
        <v>2</v>
      </c>
      <c r="BJ2" s="583" t="s">
        <v>270</v>
      </c>
      <c r="BK2" s="583" t="s">
        <v>271</v>
      </c>
      <c r="BL2" s="583" t="s">
        <v>280</v>
      </c>
      <c r="BM2" s="580"/>
      <c r="BN2" s="580"/>
      <c r="BO2" s="580"/>
      <c r="BP2" s="580"/>
      <c r="BQ2" s="580"/>
      <c r="BR2" s="581"/>
    </row>
    <row r="3" spans="1:70" x14ac:dyDescent="0.2">
      <c r="E3" s="573"/>
      <c r="G3" s="573"/>
      <c r="H3" s="573"/>
      <c r="J3" s="573"/>
      <c r="L3" s="573"/>
      <c r="BI3" s="583">
        <v>3</v>
      </c>
      <c r="BJ3" s="583"/>
      <c r="BK3" s="583" t="s">
        <v>273</v>
      </c>
      <c r="BL3" s="583"/>
    </row>
    <row r="4" spans="1:70" x14ac:dyDescent="0.2">
      <c r="E4" s="573"/>
      <c r="G4" s="573"/>
      <c r="H4" s="573"/>
      <c r="J4" s="573"/>
      <c r="L4" s="573"/>
      <c r="BI4" s="583">
        <v>4</v>
      </c>
      <c r="BJ4" s="583"/>
      <c r="BK4" s="583" t="s">
        <v>275</v>
      </c>
      <c r="BL4" s="583"/>
    </row>
    <row r="5" spans="1:70" x14ac:dyDescent="0.2">
      <c r="E5" s="573"/>
      <c r="G5" s="573"/>
      <c r="H5" s="573"/>
      <c r="J5" s="573"/>
      <c r="L5" s="573"/>
      <c r="BI5" s="583">
        <v>5</v>
      </c>
      <c r="BJ5" s="583"/>
      <c r="BK5" s="583" t="s">
        <v>274</v>
      </c>
      <c r="BL5" s="583"/>
    </row>
    <row r="6" spans="1:70" x14ac:dyDescent="0.2">
      <c r="E6" s="573"/>
      <c r="G6" s="573"/>
      <c r="H6" s="573"/>
      <c r="J6" s="573"/>
      <c r="L6" s="573"/>
      <c r="BI6" s="583">
        <v>6</v>
      </c>
      <c r="BJ6" s="583"/>
      <c r="BK6" s="583" t="s">
        <v>276</v>
      </c>
      <c r="BL6" s="583"/>
    </row>
    <row r="7" spans="1:70" x14ac:dyDescent="0.2">
      <c r="E7" s="573"/>
      <c r="G7" s="573"/>
      <c r="H7" s="573"/>
      <c r="J7" s="573"/>
      <c r="L7" s="573"/>
      <c r="BI7" s="583">
        <v>7</v>
      </c>
      <c r="BJ7" s="583"/>
      <c r="BK7" s="583" t="s">
        <v>277</v>
      </c>
      <c r="BL7" s="583"/>
    </row>
    <row r="8" spans="1:70" x14ac:dyDescent="0.2">
      <c r="E8" s="573"/>
      <c r="G8" s="573"/>
      <c r="H8" s="573"/>
      <c r="J8" s="573"/>
      <c r="L8" s="573"/>
      <c r="BI8" s="583">
        <v>8</v>
      </c>
      <c r="BJ8" s="583"/>
      <c r="BK8" s="583" t="s">
        <v>270</v>
      </c>
      <c r="BL8" s="583"/>
    </row>
    <row r="9" spans="1:70" x14ac:dyDescent="0.2">
      <c r="E9" s="573"/>
      <c r="G9" s="573"/>
      <c r="H9" s="573"/>
      <c r="J9" s="573"/>
      <c r="L9" s="573"/>
      <c r="BI9" s="583">
        <v>9</v>
      </c>
      <c r="BJ9" s="583"/>
      <c r="BK9" s="583"/>
      <c r="BL9" s="583"/>
    </row>
    <row r="10" spans="1:70" x14ac:dyDescent="0.2">
      <c r="E10" s="573"/>
      <c r="G10" s="573"/>
      <c r="H10" s="573"/>
      <c r="J10" s="573"/>
      <c r="L10" s="573"/>
      <c r="BI10" s="583">
        <v>10</v>
      </c>
      <c r="BJ10" s="583"/>
      <c r="BK10" s="583"/>
      <c r="BL10" s="583"/>
    </row>
    <row r="11" spans="1:70" x14ac:dyDescent="0.2">
      <c r="E11" s="573"/>
      <c r="G11" s="573"/>
      <c r="H11" s="573"/>
      <c r="J11" s="573"/>
      <c r="L11" s="573"/>
      <c r="BI11" s="583">
        <v>11</v>
      </c>
      <c r="BJ11" s="583"/>
      <c r="BK11" s="583"/>
      <c r="BL11" s="583"/>
    </row>
    <row r="12" spans="1:70" x14ac:dyDescent="0.2">
      <c r="E12" s="573"/>
      <c r="G12" s="573"/>
      <c r="H12" s="573"/>
      <c r="J12" s="573"/>
      <c r="L12" s="573"/>
      <c r="BI12" s="583">
        <v>12</v>
      </c>
      <c r="BJ12" s="583"/>
      <c r="BK12" s="583"/>
      <c r="BL12" s="583"/>
    </row>
    <row r="13" spans="1:70" x14ac:dyDescent="0.2">
      <c r="E13" s="573"/>
      <c r="G13" s="573"/>
      <c r="H13" s="573"/>
      <c r="J13" s="573"/>
      <c r="L13" s="573"/>
      <c r="BI13" s="583"/>
      <c r="BJ13" s="583"/>
      <c r="BK13" s="583"/>
      <c r="BL13" s="583"/>
    </row>
    <row r="14" spans="1:70" x14ac:dyDescent="0.2">
      <c r="E14" s="573"/>
      <c r="G14" s="573"/>
      <c r="H14" s="573"/>
      <c r="J14" s="573"/>
      <c r="L14" s="573"/>
    </row>
    <row r="15" spans="1:70" x14ac:dyDescent="0.2">
      <c r="E15" s="573"/>
      <c r="G15" s="573"/>
      <c r="H15" s="573"/>
      <c r="J15" s="573"/>
      <c r="L15" s="573"/>
    </row>
    <row r="16" spans="1:70" x14ac:dyDescent="0.2">
      <c r="E16" s="573"/>
      <c r="G16" s="573"/>
      <c r="H16" s="573"/>
      <c r="J16" s="573"/>
      <c r="L16" s="573"/>
    </row>
    <row r="17" spans="5:12" x14ac:dyDescent="0.2">
      <c r="E17" s="573"/>
      <c r="G17" s="573"/>
      <c r="H17" s="573"/>
      <c r="J17" s="573"/>
      <c r="L17" s="573"/>
    </row>
    <row r="18" spans="5:12" x14ac:dyDescent="0.2">
      <c r="E18" s="573"/>
      <c r="G18" s="573"/>
      <c r="H18" s="573"/>
      <c r="J18" s="573"/>
      <c r="L18" s="573"/>
    </row>
    <row r="19" spans="5:12" x14ac:dyDescent="0.2">
      <c r="E19" s="573"/>
      <c r="G19" s="573"/>
      <c r="H19" s="573"/>
      <c r="J19" s="573"/>
      <c r="L19" s="573"/>
    </row>
    <row r="20" spans="5:12" x14ac:dyDescent="0.2">
      <c r="E20" s="573"/>
      <c r="G20" s="573"/>
      <c r="H20" s="573"/>
      <c r="J20" s="573"/>
      <c r="L20" s="573"/>
    </row>
    <row r="21" spans="5:12" x14ac:dyDescent="0.2">
      <c r="E21" s="573"/>
      <c r="G21" s="573"/>
      <c r="H21" s="573"/>
      <c r="J21" s="573"/>
      <c r="L21" s="573"/>
    </row>
    <row r="22" spans="5:12" x14ac:dyDescent="0.2">
      <c r="E22" s="573"/>
      <c r="G22" s="573"/>
      <c r="H22" s="573"/>
      <c r="J22" s="573"/>
      <c r="L22" s="573"/>
    </row>
    <row r="23" spans="5:12" x14ac:dyDescent="0.2">
      <c r="E23" s="573"/>
      <c r="G23" s="573"/>
      <c r="H23" s="573"/>
      <c r="J23" s="573"/>
      <c r="L23" s="573"/>
    </row>
    <row r="24" spans="5:12" x14ac:dyDescent="0.2">
      <c r="E24" s="573"/>
      <c r="G24" s="573"/>
      <c r="H24" s="573"/>
      <c r="J24" s="573"/>
      <c r="L24" s="573"/>
    </row>
    <row r="25" spans="5:12" x14ac:dyDescent="0.2">
      <c r="E25" s="573"/>
      <c r="G25" s="573"/>
      <c r="H25" s="573"/>
      <c r="J25" s="573"/>
      <c r="L25" s="573"/>
    </row>
    <row r="26" spans="5:12" x14ac:dyDescent="0.2">
      <c r="E26" s="573"/>
      <c r="G26" s="573"/>
      <c r="H26" s="573"/>
      <c r="J26" s="573"/>
      <c r="L26" s="573"/>
    </row>
    <row r="27" spans="5:12" x14ac:dyDescent="0.2">
      <c r="E27" s="573"/>
      <c r="G27" s="573"/>
      <c r="H27" s="573"/>
      <c r="J27" s="573"/>
      <c r="L27" s="573"/>
    </row>
    <row r="28" spans="5:12" x14ac:dyDescent="0.2">
      <c r="E28" s="573"/>
      <c r="G28" s="573"/>
      <c r="H28" s="573"/>
      <c r="J28" s="573"/>
      <c r="L28" s="573"/>
    </row>
    <row r="29" spans="5:12" x14ac:dyDescent="0.2">
      <c r="E29" s="573"/>
      <c r="G29" s="573"/>
      <c r="H29" s="573"/>
      <c r="J29" s="573"/>
      <c r="L29" s="573"/>
    </row>
    <row r="30" spans="5:12" x14ac:dyDescent="0.2">
      <c r="E30" s="573"/>
      <c r="G30" s="573"/>
      <c r="H30" s="573"/>
      <c r="J30" s="573"/>
      <c r="L30" s="573"/>
    </row>
    <row r="31" spans="5:12" x14ac:dyDescent="0.2">
      <c r="E31" s="573"/>
      <c r="G31" s="573"/>
      <c r="H31" s="573"/>
      <c r="J31" s="573"/>
      <c r="L31" s="573"/>
    </row>
    <row r="32" spans="5:12" x14ac:dyDescent="0.2">
      <c r="E32" s="573"/>
      <c r="G32" s="573"/>
      <c r="H32" s="573"/>
      <c r="J32" s="573"/>
      <c r="L32" s="573"/>
    </row>
    <row r="33" spans="5:12" x14ac:dyDescent="0.2">
      <c r="E33" s="573"/>
      <c r="G33" s="573"/>
      <c r="H33" s="573"/>
      <c r="J33" s="573"/>
      <c r="L33" s="573"/>
    </row>
    <row r="34" spans="5:12" x14ac:dyDescent="0.2">
      <c r="E34" s="573"/>
      <c r="G34" s="573"/>
      <c r="H34" s="573"/>
      <c r="J34" s="573"/>
      <c r="L34" s="573"/>
    </row>
    <row r="35" spans="5:12" x14ac:dyDescent="0.2">
      <c r="E35" s="573"/>
      <c r="G35" s="573"/>
      <c r="H35" s="573"/>
      <c r="J35" s="573"/>
      <c r="L35" s="573"/>
    </row>
    <row r="36" spans="5:12" x14ac:dyDescent="0.2">
      <c r="E36" s="573"/>
      <c r="G36" s="573"/>
      <c r="H36" s="573"/>
      <c r="J36" s="573"/>
      <c r="L36" s="573"/>
    </row>
    <row r="37" spans="5:12" x14ac:dyDescent="0.2">
      <c r="E37" s="573"/>
      <c r="G37" s="573"/>
      <c r="H37" s="573"/>
      <c r="J37" s="573"/>
      <c r="L37" s="573"/>
    </row>
    <row r="38" spans="5:12" x14ac:dyDescent="0.2">
      <c r="E38" s="573"/>
      <c r="G38" s="573"/>
      <c r="H38" s="573"/>
      <c r="J38" s="573"/>
      <c r="L38" s="573"/>
    </row>
    <row r="39" spans="5:12" x14ac:dyDescent="0.2">
      <c r="E39" s="573"/>
      <c r="G39" s="573"/>
      <c r="H39" s="573"/>
      <c r="J39" s="573"/>
      <c r="L39" s="573"/>
    </row>
    <row r="40" spans="5:12" x14ac:dyDescent="0.2">
      <c r="E40" s="573"/>
      <c r="G40" s="573"/>
      <c r="H40" s="573"/>
      <c r="J40" s="573"/>
      <c r="L40" s="573"/>
    </row>
    <row r="41" spans="5:12" x14ac:dyDescent="0.2">
      <c r="E41" s="573"/>
      <c r="G41" s="573"/>
      <c r="H41" s="573"/>
      <c r="J41" s="573"/>
      <c r="L41" s="573"/>
    </row>
    <row r="42" spans="5:12" x14ac:dyDescent="0.2">
      <c r="E42" s="573"/>
      <c r="G42" s="573"/>
      <c r="H42" s="573"/>
      <c r="J42" s="573"/>
      <c r="L42" s="573"/>
    </row>
    <row r="43" spans="5:12" x14ac:dyDescent="0.2">
      <c r="E43" s="573"/>
      <c r="G43" s="573"/>
      <c r="H43" s="573"/>
      <c r="J43" s="573"/>
      <c r="L43" s="573"/>
    </row>
    <row r="44" spans="5:12" x14ac:dyDescent="0.2">
      <c r="E44" s="573"/>
      <c r="G44" s="573"/>
      <c r="H44" s="573"/>
      <c r="J44" s="573"/>
      <c r="L44" s="573"/>
    </row>
    <row r="45" spans="5:12" x14ac:dyDescent="0.2">
      <c r="E45" s="573"/>
      <c r="G45" s="573"/>
      <c r="H45" s="573"/>
      <c r="J45" s="573"/>
      <c r="L45" s="573"/>
    </row>
    <row r="46" spans="5:12" x14ac:dyDescent="0.2">
      <c r="E46" s="573"/>
      <c r="G46" s="573"/>
      <c r="H46" s="573"/>
      <c r="J46" s="573"/>
      <c r="L46" s="573"/>
    </row>
    <row r="47" spans="5:12" x14ac:dyDescent="0.2">
      <c r="E47" s="573"/>
      <c r="G47" s="573"/>
      <c r="H47" s="573"/>
      <c r="J47" s="573"/>
      <c r="L47" s="573"/>
    </row>
    <row r="48" spans="5:12" x14ac:dyDescent="0.2">
      <c r="E48" s="573"/>
      <c r="G48" s="573"/>
      <c r="H48" s="573"/>
      <c r="J48" s="573"/>
      <c r="L48" s="573"/>
    </row>
    <row r="49" spans="5:12" x14ac:dyDescent="0.2">
      <c r="E49" s="573"/>
      <c r="G49" s="573"/>
      <c r="H49" s="573"/>
      <c r="J49" s="573"/>
      <c r="L49" s="573"/>
    </row>
    <row r="50" spans="5:12" x14ac:dyDescent="0.2">
      <c r="E50" s="573"/>
      <c r="G50" s="573"/>
      <c r="H50" s="573"/>
      <c r="J50" s="573"/>
      <c r="L50" s="573"/>
    </row>
    <row r="51" spans="5:12" x14ac:dyDescent="0.2">
      <c r="E51" s="573"/>
      <c r="G51" s="573"/>
      <c r="H51" s="573"/>
      <c r="J51" s="573"/>
      <c r="L51" s="573"/>
    </row>
    <row r="52" spans="5:12" x14ac:dyDescent="0.2">
      <c r="E52" s="573"/>
      <c r="G52" s="573"/>
      <c r="H52" s="573"/>
      <c r="J52" s="573"/>
      <c r="L52" s="573"/>
    </row>
    <row r="53" spans="5:12" x14ac:dyDescent="0.2">
      <c r="E53" s="573"/>
      <c r="G53" s="573"/>
      <c r="H53" s="573"/>
      <c r="J53" s="573"/>
      <c r="L53" s="573"/>
    </row>
    <row r="54" spans="5:12" x14ac:dyDescent="0.2">
      <c r="E54" s="573"/>
      <c r="G54" s="573"/>
      <c r="H54" s="573"/>
      <c r="J54" s="573"/>
      <c r="L54" s="573"/>
    </row>
    <row r="55" spans="5:12" x14ac:dyDescent="0.2">
      <c r="E55" s="573"/>
      <c r="G55" s="573"/>
      <c r="H55" s="573"/>
      <c r="J55" s="573"/>
      <c r="L55" s="573"/>
    </row>
    <row r="56" spans="5:12" x14ac:dyDescent="0.2">
      <c r="E56" s="573"/>
      <c r="G56" s="573"/>
      <c r="H56" s="573"/>
      <c r="J56" s="573"/>
      <c r="L56" s="573"/>
    </row>
    <row r="57" spans="5:12" x14ac:dyDescent="0.2">
      <c r="E57" s="573"/>
      <c r="G57" s="573"/>
      <c r="H57" s="573"/>
      <c r="J57" s="573"/>
      <c r="L57" s="573"/>
    </row>
    <row r="58" spans="5:12" x14ac:dyDescent="0.2">
      <c r="E58" s="573"/>
      <c r="G58" s="573"/>
      <c r="H58" s="573"/>
      <c r="J58" s="573"/>
      <c r="L58" s="573"/>
    </row>
    <row r="59" spans="5:12" x14ac:dyDescent="0.2">
      <c r="E59" s="573"/>
      <c r="G59" s="573"/>
      <c r="H59" s="573"/>
      <c r="J59" s="573"/>
      <c r="L59" s="573"/>
    </row>
    <row r="60" spans="5:12" x14ac:dyDescent="0.2">
      <c r="E60" s="573"/>
      <c r="G60" s="573"/>
      <c r="H60" s="573"/>
      <c r="J60" s="573"/>
      <c r="L60" s="573"/>
    </row>
    <row r="61" spans="5:12" x14ac:dyDescent="0.2">
      <c r="E61" s="573"/>
      <c r="G61" s="573"/>
      <c r="H61" s="573"/>
      <c r="J61" s="573"/>
      <c r="L61" s="573"/>
    </row>
    <row r="62" spans="5:12" x14ac:dyDescent="0.2">
      <c r="E62" s="573"/>
      <c r="G62" s="573"/>
      <c r="H62" s="573"/>
      <c r="J62" s="573"/>
      <c r="L62" s="573"/>
    </row>
    <row r="63" spans="5:12" x14ac:dyDescent="0.2">
      <c r="E63" s="573"/>
      <c r="G63" s="573"/>
      <c r="H63" s="573"/>
      <c r="J63" s="573"/>
      <c r="L63" s="573"/>
    </row>
    <row r="64" spans="5:12" x14ac:dyDescent="0.2">
      <c r="E64" s="573"/>
      <c r="G64" s="573"/>
      <c r="H64" s="573"/>
      <c r="J64" s="573"/>
      <c r="L64" s="573"/>
    </row>
    <row r="65" spans="5:12" x14ac:dyDescent="0.2">
      <c r="E65" s="573"/>
      <c r="G65" s="573"/>
      <c r="H65" s="573"/>
      <c r="J65" s="573"/>
      <c r="L65" s="573"/>
    </row>
    <row r="66" spans="5:12" x14ac:dyDescent="0.2">
      <c r="E66" s="573"/>
      <c r="G66" s="573"/>
      <c r="H66" s="573"/>
      <c r="J66" s="573"/>
      <c r="L66" s="573"/>
    </row>
    <row r="67" spans="5:12" x14ac:dyDescent="0.2">
      <c r="E67" s="573"/>
      <c r="G67" s="573"/>
      <c r="H67" s="573"/>
      <c r="J67" s="573"/>
      <c r="L67" s="573"/>
    </row>
    <row r="68" spans="5:12" x14ac:dyDescent="0.2">
      <c r="E68" s="573"/>
      <c r="G68" s="573"/>
      <c r="H68" s="573"/>
      <c r="J68" s="573"/>
      <c r="L68" s="573"/>
    </row>
    <row r="69" spans="5:12" x14ac:dyDescent="0.2">
      <c r="E69" s="573"/>
      <c r="G69" s="573"/>
      <c r="H69" s="573"/>
      <c r="J69" s="573"/>
      <c r="L69" s="573"/>
    </row>
    <row r="70" spans="5:12" x14ac:dyDescent="0.2">
      <c r="E70" s="573"/>
      <c r="G70" s="573"/>
      <c r="H70" s="573"/>
      <c r="J70" s="573"/>
      <c r="L70" s="573"/>
    </row>
    <row r="71" spans="5:12" x14ac:dyDescent="0.2">
      <c r="E71" s="573"/>
      <c r="G71" s="573"/>
      <c r="H71" s="573"/>
      <c r="J71" s="573"/>
      <c r="L71" s="573"/>
    </row>
    <row r="72" spans="5:12" x14ac:dyDescent="0.2">
      <c r="E72" s="573"/>
      <c r="G72" s="573"/>
      <c r="H72" s="573"/>
      <c r="J72" s="573"/>
      <c r="L72" s="573"/>
    </row>
    <row r="73" spans="5:12" x14ac:dyDescent="0.2">
      <c r="E73" s="573"/>
      <c r="G73" s="573"/>
      <c r="H73" s="573"/>
      <c r="J73" s="573"/>
      <c r="L73" s="573"/>
    </row>
    <row r="74" spans="5:12" x14ac:dyDescent="0.2">
      <c r="E74" s="573"/>
      <c r="G74" s="573"/>
      <c r="H74" s="573"/>
      <c r="J74" s="573"/>
      <c r="L74" s="573"/>
    </row>
    <row r="75" spans="5:12" x14ac:dyDescent="0.2">
      <c r="E75" s="573"/>
      <c r="G75" s="573"/>
      <c r="H75" s="573"/>
      <c r="J75" s="573"/>
      <c r="L75" s="573"/>
    </row>
    <row r="76" spans="5:12" x14ac:dyDescent="0.2">
      <c r="E76" s="573"/>
      <c r="G76" s="573"/>
      <c r="H76" s="573"/>
      <c r="J76" s="573"/>
      <c r="L76" s="573"/>
    </row>
    <row r="77" spans="5:12" x14ac:dyDescent="0.2">
      <c r="E77" s="573"/>
      <c r="G77" s="573"/>
      <c r="H77" s="573"/>
      <c r="J77" s="573"/>
      <c r="L77" s="573"/>
    </row>
    <row r="78" spans="5:12" x14ac:dyDescent="0.2">
      <c r="E78" s="573"/>
      <c r="G78" s="573"/>
      <c r="H78" s="573"/>
      <c r="J78" s="573"/>
      <c r="L78" s="573"/>
    </row>
    <row r="79" spans="5:12" x14ac:dyDescent="0.2">
      <c r="E79" s="573"/>
      <c r="G79" s="573"/>
      <c r="H79" s="573"/>
      <c r="J79" s="573"/>
      <c r="L79" s="573"/>
    </row>
    <row r="80" spans="5:12" x14ac:dyDescent="0.2">
      <c r="E80" s="573"/>
      <c r="G80" s="573"/>
      <c r="H80" s="573"/>
      <c r="J80" s="573"/>
      <c r="L80" s="573"/>
    </row>
    <row r="81" spans="5:12" x14ac:dyDescent="0.2">
      <c r="E81" s="573"/>
      <c r="G81" s="573"/>
      <c r="H81" s="573"/>
      <c r="J81" s="573"/>
      <c r="L81" s="573"/>
    </row>
    <row r="82" spans="5:12" x14ac:dyDescent="0.2">
      <c r="E82" s="573"/>
      <c r="G82" s="573"/>
      <c r="H82" s="573"/>
      <c r="J82" s="573"/>
      <c r="L82" s="573"/>
    </row>
    <row r="83" spans="5:12" x14ac:dyDescent="0.2">
      <c r="E83" s="573"/>
      <c r="G83" s="573"/>
      <c r="H83" s="573"/>
      <c r="J83" s="573"/>
      <c r="L83" s="573"/>
    </row>
    <row r="84" spans="5:12" x14ac:dyDescent="0.2">
      <c r="E84" s="573"/>
      <c r="G84" s="573"/>
      <c r="H84" s="573"/>
      <c r="J84" s="573"/>
      <c r="L84" s="573"/>
    </row>
    <row r="85" spans="5:12" x14ac:dyDescent="0.2">
      <c r="E85" s="573"/>
      <c r="G85" s="573"/>
      <c r="H85" s="573"/>
      <c r="J85" s="573"/>
      <c r="L85" s="573"/>
    </row>
    <row r="86" spans="5:12" x14ac:dyDescent="0.2">
      <c r="E86" s="573"/>
      <c r="G86" s="573"/>
      <c r="H86" s="573"/>
      <c r="J86" s="573"/>
      <c r="L86" s="573"/>
    </row>
    <row r="87" spans="5:12" x14ac:dyDescent="0.2">
      <c r="E87" s="573"/>
      <c r="G87" s="573"/>
      <c r="H87" s="573"/>
      <c r="J87" s="573"/>
      <c r="L87" s="573"/>
    </row>
    <row r="88" spans="5:12" x14ac:dyDescent="0.2">
      <c r="E88" s="573"/>
      <c r="G88" s="573"/>
      <c r="H88" s="573"/>
      <c r="J88" s="573"/>
      <c r="L88" s="573"/>
    </row>
    <row r="89" spans="5:12" x14ac:dyDescent="0.2">
      <c r="E89" s="573"/>
      <c r="G89" s="573"/>
      <c r="H89" s="573"/>
      <c r="J89" s="573"/>
      <c r="L89" s="573"/>
    </row>
    <row r="90" spans="5:12" x14ac:dyDescent="0.2">
      <c r="E90" s="573"/>
      <c r="G90" s="573"/>
      <c r="H90" s="573"/>
      <c r="J90" s="573"/>
      <c r="L90" s="573"/>
    </row>
    <row r="91" spans="5:12" x14ac:dyDescent="0.2">
      <c r="E91" s="573"/>
      <c r="G91" s="573"/>
      <c r="H91" s="573"/>
      <c r="J91" s="573"/>
      <c r="L91" s="573"/>
    </row>
    <row r="92" spans="5:12" x14ac:dyDescent="0.2">
      <c r="E92" s="573"/>
      <c r="G92" s="573"/>
      <c r="H92" s="573"/>
      <c r="J92" s="573"/>
      <c r="L92" s="573"/>
    </row>
    <row r="93" spans="5:12" x14ac:dyDescent="0.2">
      <c r="E93" s="573"/>
      <c r="G93" s="573"/>
      <c r="H93" s="573"/>
      <c r="J93" s="573"/>
      <c r="L93" s="573"/>
    </row>
    <row r="94" spans="5:12" x14ac:dyDescent="0.2">
      <c r="E94" s="573"/>
      <c r="G94" s="573"/>
      <c r="H94" s="573"/>
      <c r="J94" s="573"/>
      <c r="L94" s="573"/>
    </row>
    <row r="95" spans="5:12" x14ac:dyDescent="0.2">
      <c r="E95" s="573"/>
      <c r="G95" s="573"/>
      <c r="H95" s="573"/>
      <c r="J95" s="573"/>
      <c r="L95" s="573"/>
    </row>
    <row r="96" spans="5:12" x14ac:dyDescent="0.2">
      <c r="E96" s="573"/>
      <c r="G96" s="573"/>
      <c r="H96" s="573"/>
      <c r="J96" s="573"/>
      <c r="L96" s="573"/>
    </row>
    <row r="97" spans="5:12" x14ac:dyDescent="0.2">
      <c r="E97" s="573"/>
      <c r="G97" s="573"/>
      <c r="H97" s="573"/>
      <c r="J97" s="573"/>
      <c r="L97" s="573"/>
    </row>
    <row r="98" spans="5:12" x14ac:dyDescent="0.2">
      <c r="E98" s="573"/>
      <c r="G98" s="573"/>
      <c r="H98" s="573"/>
      <c r="J98" s="573"/>
      <c r="L98" s="573"/>
    </row>
    <row r="99" spans="5:12" x14ac:dyDescent="0.2">
      <c r="E99" s="573"/>
      <c r="G99" s="573"/>
      <c r="H99" s="573"/>
      <c r="J99" s="573"/>
      <c r="L99" s="573"/>
    </row>
    <row r="100" spans="5:12" x14ac:dyDescent="0.2">
      <c r="E100" s="573"/>
      <c r="G100" s="573"/>
      <c r="H100" s="573"/>
      <c r="J100" s="573"/>
      <c r="L100" s="573"/>
    </row>
    <row r="101" spans="5:12" x14ac:dyDescent="0.2">
      <c r="E101" s="573"/>
      <c r="G101" s="573"/>
      <c r="H101" s="573"/>
      <c r="J101" s="573"/>
      <c r="L101" s="573"/>
    </row>
    <row r="102" spans="5:12" x14ac:dyDescent="0.2">
      <c r="E102" s="573"/>
      <c r="G102" s="573"/>
      <c r="H102" s="573"/>
      <c r="J102" s="573"/>
      <c r="L102" s="573"/>
    </row>
    <row r="103" spans="5:12" x14ac:dyDescent="0.2">
      <c r="E103" s="573"/>
      <c r="G103" s="573"/>
      <c r="H103" s="573"/>
      <c r="J103" s="573"/>
      <c r="L103" s="573"/>
    </row>
    <row r="104" spans="5:12" x14ac:dyDescent="0.2">
      <c r="E104" s="573"/>
      <c r="G104" s="573"/>
      <c r="H104" s="573"/>
      <c r="J104" s="573"/>
      <c r="L104" s="573"/>
    </row>
    <row r="105" spans="5:12" x14ac:dyDescent="0.2">
      <c r="E105" s="573"/>
      <c r="G105" s="573"/>
      <c r="H105" s="573"/>
      <c r="J105" s="573"/>
      <c r="L105" s="573"/>
    </row>
    <row r="106" spans="5:12" x14ac:dyDescent="0.2">
      <c r="E106" s="573"/>
      <c r="G106" s="573"/>
      <c r="H106" s="573"/>
      <c r="J106" s="573"/>
      <c r="L106" s="573"/>
    </row>
    <row r="107" spans="5:12" x14ac:dyDescent="0.2">
      <c r="E107" s="573"/>
      <c r="G107" s="573"/>
      <c r="H107" s="573"/>
      <c r="J107" s="573"/>
      <c r="L107" s="573"/>
    </row>
    <row r="108" spans="5:12" x14ac:dyDescent="0.2">
      <c r="E108" s="573"/>
      <c r="G108" s="573"/>
      <c r="H108" s="573"/>
      <c r="J108" s="573"/>
      <c r="L108" s="573"/>
    </row>
    <row r="109" spans="5:12" x14ac:dyDescent="0.2">
      <c r="E109" s="573"/>
      <c r="G109" s="573"/>
      <c r="H109" s="573"/>
      <c r="J109" s="573"/>
      <c r="L109" s="573"/>
    </row>
    <row r="110" spans="5:12" x14ac:dyDescent="0.2">
      <c r="E110" s="573"/>
      <c r="G110" s="573"/>
      <c r="H110" s="573"/>
      <c r="J110" s="573"/>
      <c r="L110" s="573"/>
    </row>
    <row r="111" spans="5:12" x14ac:dyDescent="0.2">
      <c r="E111" s="573"/>
      <c r="G111" s="573"/>
      <c r="H111" s="573"/>
      <c r="J111" s="573"/>
      <c r="L111" s="573"/>
    </row>
    <row r="112" spans="5:12" x14ac:dyDescent="0.2">
      <c r="E112" s="573"/>
      <c r="G112" s="573"/>
      <c r="H112" s="573"/>
      <c r="J112" s="573"/>
      <c r="L112" s="573"/>
    </row>
    <row r="113" spans="5:12" x14ac:dyDescent="0.2">
      <c r="E113" s="573"/>
      <c r="G113" s="573"/>
      <c r="H113" s="573"/>
      <c r="J113" s="573"/>
      <c r="L113" s="573"/>
    </row>
    <row r="114" spans="5:12" x14ac:dyDescent="0.2">
      <c r="E114" s="573"/>
      <c r="G114" s="573"/>
      <c r="H114" s="573"/>
      <c r="J114" s="573"/>
      <c r="L114" s="573"/>
    </row>
    <row r="115" spans="5:12" x14ac:dyDescent="0.2">
      <c r="E115" s="573"/>
      <c r="G115" s="573"/>
      <c r="H115" s="573"/>
      <c r="J115" s="573"/>
      <c r="L115" s="573"/>
    </row>
    <row r="116" spans="5:12" x14ac:dyDescent="0.2">
      <c r="E116" s="573"/>
      <c r="G116" s="573"/>
      <c r="H116" s="573"/>
      <c r="J116" s="573"/>
      <c r="L116" s="573"/>
    </row>
    <row r="117" spans="5:12" x14ac:dyDescent="0.2">
      <c r="E117" s="573"/>
      <c r="G117" s="573"/>
      <c r="H117" s="573"/>
      <c r="J117" s="573"/>
      <c r="L117" s="573"/>
    </row>
    <row r="118" spans="5:12" x14ac:dyDescent="0.2">
      <c r="E118" s="573"/>
      <c r="G118" s="573"/>
      <c r="H118" s="573"/>
      <c r="J118" s="573"/>
      <c r="L118" s="573"/>
    </row>
    <row r="119" spans="5:12" x14ac:dyDescent="0.2">
      <c r="E119" s="573"/>
      <c r="G119" s="573"/>
      <c r="H119" s="573"/>
      <c r="J119" s="573"/>
      <c r="L119" s="573"/>
    </row>
    <row r="120" spans="5:12" x14ac:dyDescent="0.2">
      <c r="E120" s="573"/>
      <c r="G120" s="573"/>
      <c r="H120" s="573"/>
      <c r="J120" s="573"/>
      <c r="L120" s="573"/>
    </row>
    <row r="121" spans="5:12" x14ac:dyDescent="0.2">
      <c r="E121" s="573"/>
      <c r="G121" s="573"/>
      <c r="H121" s="573"/>
      <c r="J121" s="573"/>
      <c r="L121" s="573"/>
    </row>
    <row r="122" spans="5:12" x14ac:dyDescent="0.2">
      <c r="E122" s="573"/>
      <c r="G122" s="573"/>
      <c r="H122" s="573"/>
      <c r="J122" s="573"/>
      <c r="L122" s="573"/>
    </row>
    <row r="123" spans="5:12" x14ac:dyDescent="0.2">
      <c r="E123" s="573"/>
      <c r="G123" s="573"/>
      <c r="H123" s="573"/>
      <c r="J123" s="573"/>
      <c r="L123" s="573"/>
    </row>
    <row r="124" spans="5:12" x14ac:dyDescent="0.2">
      <c r="E124" s="573"/>
      <c r="G124" s="573"/>
      <c r="H124" s="573"/>
      <c r="J124" s="573"/>
      <c r="L124" s="573"/>
    </row>
    <row r="125" spans="5:12" x14ac:dyDescent="0.2">
      <c r="E125" s="573"/>
      <c r="G125" s="573"/>
      <c r="H125" s="573"/>
      <c r="J125" s="573"/>
      <c r="L125" s="573"/>
    </row>
    <row r="126" spans="5:12" x14ac:dyDescent="0.2">
      <c r="E126" s="573"/>
      <c r="G126" s="573"/>
      <c r="H126" s="573"/>
      <c r="J126" s="573"/>
      <c r="L126" s="573"/>
    </row>
    <row r="127" spans="5:12" x14ac:dyDescent="0.2">
      <c r="E127" s="573"/>
      <c r="G127" s="573"/>
      <c r="H127" s="573"/>
      <c r="J127" s="573"/>
      <c r="L127" s="573"/>
    </row>
    <row r="128" spans="5:12" x14ac:dyDescent="0.2">
      <c r="E128" s="573"/>
      <c r="G128" s="573"/>
      <c r="H128" s="573"/>
      <c r="J128" s="573"/>
      <c r="L128" s="573"/>
    </row>
    <row r="129" spans="5:12" x14ac:dyDescent="0.2">
      <c r="E129" s="573"/>
      <c r="G129" s="573"/>
      <c r="H129" s="573"/>
      <c r="J129" s="573"/>
      <c r="L129" s="573"/>
    </row>
    <row r="130" spans="5:12" x14ac:dyDescent="0.2">
      <c r="E130" s="573"/>
      <c r="G130" s="573"/>
      <c r="H130" s="573"/>
      <c r="J130" s="573"/>
      <c r="L130" s="573"/>
    </row>
    <row r="131" spans="5:12" x14ac:dyDescent="0.2">
      <c r="E131" s="573"/>
      <c r="G131" s="573"/>
      <c r="H131" s="573"/>
      <c r="J131" s="573"/>
      <c r="L131" s="573"/>
    </row>
    <row r="132" spans="5:12" x14ac:dyDescent="0.2">
      <c r="E132" s="573"/>
      <c r="G132" s="573"/>
      <c r="H132" s="573"/>
      <c r="J132" s="573"/>
      <c r="L132" s="573"/>
    </row>
    <row r="133" spans="5:12" x14ac:dyDescent="0.2">
      <c r="E133" s="573"/>
      <c r="G133" s="573"/>
      <c r="H133" s="573"/>
      <c r="J133" s="573"/>
      <c r="L133" s="573"/>
    </row>
    <row r="134" spans="5:12" x14ac:dyDescent="0.2">
      <c r="E134" s="573"/>
      <c r="G134" s="573"/>
      <c r="H134" s="573"/>
      <c r="J134" s="573"/>
      <c r="L134" s="573"/>
    </row>
    <row r="135" spans="5:12" x14ac:dyDescent="0.2">
      <c r="E135" s="573"/>
      <c r="G135" s="573"/>
      <c r="H135" s="573"/>
      <c r="J135" s="573"/>
      <c r="L135" s="573"/>
    </row>
    <row r="136" spans="5:12" x14ac:dyDescent="0.2">
      <c r="E136" s="573"/>
      <c r="G136" s="573"/>
      <c r="H136" s="573"/>
      <c r="J136" s="573"/>
      <c r="L136" s="573"/>
    </row>
    <row r="137" spans="5:12" x14ac:dyDescent="0.2">
      <c r="E137" s="573"/>
      <c r="G137" s="573"/>
      <c r="H137" s="573"/>
      <c r="J137" s="573"/>
      <c r="L137" s="573"/>
    </row>
    <row r="138" spans="5:12" x14ac:dyDescent="0.2">
      <c r="E138" s="573"/>
      <c r="G138" s="573"/>
      <c r="H138" s="573"/>
      <c r="J138" s="573"/>
      <c r="L138" s="573"/>
    </row>
    <row r="139" spans="5:12" x14ac:dyDescent="0.2">
      <c r="E139" s="573"/>
      <c r="G139" s="573"/>
      <c r="H139" s="573"/>
      <c r="J139" s="573"/>
      <c r="L139" s="573"/>
    </row>
    <row r="140" spans="5:12" x14ac:dyDescent="0.2">
      <c r="E140" s="573"/>
      <c r="G140" s="573"/>
      <c r="H140" s="573"/>
      <c r="J140" s="573"/>
      <c r="L140" s="573"/>
    </row>
    <row r="141" spans="5:12" x14ac:dyDescent="0.2">
      <c r="E141" s="573"/>
      <c r="G141" s="573"/>
      <c r="H141" s="573"/>
      <c r="J141" s="573"/>
      <c r="L141" s="573"/>
    </row>
    <row r="142" spans="5:12" x14ac:dyDescent="0.2">
      <c r="E142" s="573"/>
      <c r="G142" s="573"/>
      <c r="H142" s="573"/>
      <c r="J142" s="573"/>
      <c r="L142" s="573"/>
    </row>
    <row r="143" spans="5:12" x14ac:dyDescent="0.2">
      <c r="E143" s="573"/>
      <c r="G143" s="573"/>
      <c r="H143" s="573"/>
      <c r="J143" s="573"/>
      <c r="L143" s="573"/>
    </row>
    <row r="144" spans="5:12" x14ac:dyDescent="0.2">
      <c r="E144" s="573"/>
      <c r="G144" s="573"/>
      <c r="H144" s="573"/>
      <c r="J144" s="573"/>
      <c r="L144" s="573"/>
    </row>
    <row r="145" spans="5:12" x14ac:dyDescent="0.2">
      <c r="E145" s="573"/>
      <c r="G145" s="573"/>
      <c r="H145" s="573"/>
      <c r="J145" s="573"/>
      <c r="L145" s="573"/>
    </row>
    <row r="146" spans="5:12" x14ac:dyDescent="0.2">
      <c r="E146" s="573"/>
      <c r="G146" s="573"/>
      <c r="H146" s="573"/>
      <c r="J146" s="573"/>
      <c r="L146" s="573"/>
    </row>
    <row r="147" spans="5:12" x14ac:dyDescent="0.2">
      <c r="E147" s="573"/>
      <c r="G147" s="573"/>
      <c r="H147" s="573"/>
      <c r="J147" s="573"/>
      <c r="L147" s="573"/>
    </row>
    <row r="148" spans="5:12" x14ac:dyDescent="0.2">
      <c r="E148" s="573"/>
      <c r="G148" s="573"/>
      <c r="H148" s="573"/>
      <c r="J148" s="573"/>
      <c r="L148" s="573"/>
    </row>
    <row r="149" spans="5:12" x14ac:dyDescent="0.2">
      <c r="E149" s="573"/>
      <c r="G149" s="573"/>
      <c r="H149" s="573"/>
      <c r="J149" s="573"/>
      <c r="L149" s="573"/>
    </row>
    <row r="150" spans="5:12" x14ac:dyDescent="0.2">
      <c r="E150" s="573"/>
      <c r="G150" s="573"/>
      <c r="H150" s="573"/>
      <c r="J150" s="573"/>
      <c r="L150" s="573"/>
    </row>
    <row r="151" spans="5:12" x14ac:dyDescent="0.2">
      <c r="E151" s="573"/>
      <c r="G151" s="573"/>
      <c r="H151" s="573"/>
      <c r="J151" s="573"/>
      <c r="L151" s="573"/>
    </row>
    <row r="152" spans="5:12" x14ac:dyDescent="0.2">
      <c r="E152" s="573"/>
      <c r="G152" s="573"/>
      <c r="H152" s="573"/>
      <c r="J152" s="573"/>
      <c r="L152" s="573"/>
    </row>
    <row r="153" spans="5:12" x14ac:dyDescent="0.2">
      <c r="E153" s="573"/>
      <c r="G153" s="573"/>
      <c r="H153" s="573"/>
      <c r="J153" s="573"/>
      <c r="L153" s="573"/>
    </row>
    <row r="154" spans="5:12" x14ac:dyDescent="0.2">
      <c r="E154" s="573"/>
      <c r="G154" s="573"/>
      <c r="H154" s="573"/>
      <c r="J154" s="573"/>
      <c r="L154" s="573"/>
    </row>
    <row r="155" spans="5:12" x14ac:dyDescent="0.2">
      <c r="E155" s="573"/>
      <c r="G155" s="573"/>
      <c r="H155" s="573"/>
      <c r="J155" s="573"/>
      <c r="L155" s="573"/>
    </row>
    <row r="156" spans="5:12" x14ac:dyDescent="0.2">
      <c r="E156" s="573"/>
      <c r="G156" s="573"/>
      <c r="H156" s="573"/>
      <c r="J156" s="573"/>
      <c r="L156" s="573"/>
    </row>
    <row r="157" spans="5:12" x14ac:dyDescent="0.2">
      <c r="E157" s="573"/>
      <c r="G157" s="573"/>
      <c r="H157" s="573"/>
      <c r="J157" s="573"/>
      <c r="L157" s="573"/>
    </row>
    <row r="158" spans="5:12" x14ac:dyDescent="0.2">
      <c r="E158" s="573"/>
      <c r="G158" s="573"/>
      <c r="H158" s="573"/>
      <c r="J158" s="573"/>
      <c r="L158" s="573"/>
    </row>
    <row r="159" spans="5:12" x14ac:dyDescent="0.2">
      <c r="E159" s="573"/>
      <c r="G159" s="573"/>
      <c r="H159" s="573"/>
      <c r="J159" s="573"/>
      <c r="L159" s="573"/>
    </row>
    <row r="160" spans="5:12" x14ac:dyDescent="0.2">
      <c r="E160" s="573"/>
      <c r="G160" s="573"/>
      <c r="H160" s="573"/>
      <c r="J160" s="573"/>
      <c r="L160" s="573"/>
    </row>
    <row r="161" spans="5:12" x14ac:dyDescent="0.2">
      <c r="E161" s="573"/>
      <c r="G161" s="573"/>
      <c r="H161" s="573"/>
      <c r="J161" s="573"/>
      <c r="L161" s="573"/>
    </row>
    <row r="162" spans="5:12" x14ac:dyDescent="0.2">
      <c r="E162" s="573"/>
      <c r="G162" s="573"/>
      <c r="H162" s="573"/>
      <c r="J162" s="573"/>
      <c r="L162" s="573"/>
    </row>
    <row r="163" spans="5:12" x14ac:dyDescent="0.2">
      <c r="E163" s="573"/>
      <c r="G163" s="573"/>
      <c r="H163" s="573"/>
      <c r="J163" s="573"/>
      <c r="L163" s="573"/>
    </row>
    <row r="164" spans="5:12" x14ac:dyDescent="0.2">
      <c r="E164" s="573"/>
      <c r="G164" s="573"/>
      <c r="H164" s="573"/>
      <c r="J164" s="573"/>
      <c r="L164" s="573"/>
    </row>
    <row r="165" spans="5:12" x14ac:dyDescent="0.2">
      <c r="E165" s="573"/>
      <c r="G165" s="573"/>
      <c r="H165" s="573"/>
      <c r="J165" s="573"/>
      <c r="L165" s="573"/>
    </row>
    <row r="166" spans="5:12" x14ac:dyDescent="0.2">
      <c r="E166" s="573"/>
      <c r="G166" s="573"/>
      <c r="H166" s="573"/>
      <c r="J166" s="573"/>
      <c r="L166" s="573"/>
    </row>
    <row r="167" spans="5:12" x14ac:dyDescent="0.2">
      <c r="E167" s="573"/>
      <c r="G167" s="573"/>
      <c r="H167" s="573"/>
      <c r="J167" s="573"/>
      <c r="L167" s="573"/>
    </row>
    <row r="168" spans="5:12" x14ac:dyDescent="0.2">
      <c r="E168" s="573"/>
      <c r="G168" s="573"/>
      <c r="H168" s="573"/>
      <c r="J168" s="573"/>
      <c r="L168" s="573"/>
    </row>
    <row r="169" spans="5:12" x14ac:dyDescent="0.2">
      <c r="E169" s="573"/>
      <c r="G169" s="573"/>
      <c r="H169" s="573"/>
      <c r="J169" s="573"/>
      <c r="L169" s="573"/>
    </row>
    <row r="170" spans="5:12" x14ac:dyDescent="0.2">
      <c r="E170" s="573"/>
      <c r="G170" s="573"/>
      <c r="H170" s="573"/>
      <c r="J170" s="573"/>
      <c r="L170" s="573"/>
    </row>
    <row r="171" spans="5:12" x14ac:dyDescent="0.2">
      <c r="E171" s="573"/>
      <c r="G171" s="573"/>
      <c r="H171" s="573"/>
      <c r="J171" s="573"/>
      <c r="L171" s="573"/>
    </row>
    <row r="172" spans="5:12" x14ac:dyDescent="0.2">
      <c r="E172" s="573"/>
      <c r="G172" s="573"/>
      <c r="H172" s="573"/>
      <c r="J172" s="573"/>
      <c r="L172" s="573"/>
    </row>
    <row r="173" spans="5:12" x14ac:dyDescent="0.2">
      <c r="E173" s="573"/>
      <c r="G173" s="573"/>
      <c r="H173" s="573"/>
      <c r="J173" s="573"/>
      <c r="L173" s="573"/>
    </row>
    <row r="174" spans="5:12" x14ac:dyDescent="0.2">
      <c r="E174" s="573"/>
      <c r="G174" s="573"/>
      <c r="H174" s="573"/>
      <c r="J174" s="573"/>
      <c r="L174" s="573"/>
    </row>
    <row r="175" spans="5:12" x14ac:dyDescent="0.2">
      <c r="E175" s="573"/>
      <c r="G175" s="573"/>
      <c r="H175" s="573"/>
      <c r="J175" s="573"/>
      <c r="L175" s="573"/>
    </row>
    <row r="176" spans="5:12" x14ac:dyDescent="0.2">
      <c r="E176" s="573"/>
      <c r="G176" s="573"/>
      <c r="H176" s="573"/>
      <c r="J176" s="573"/>
      <c r="L176" s="573"/>
    </row>
    <row r="177" spans="5:12" x14ac:dyDescent="0.2">
      <c r="E177" s="573"/>
      <c r="G177" s="573"/>
      <c r="H177" s="573"/>
      <c r="J177" s="573"/>
      <c r="L177" s="573"/>
    </row>
    <row r="178" spans="5:12" x14ac:dyDescent="0.2">
      <c r="E178" s="573"/>
      <c r="G178" s="573"/>
      <c r="H178" s="573"/>
      <c r="J178" s="573"/>
      <c r="L178" s="573"/>
    </row>
    <row r="179" spans="5:12" x14ac:dyDescent="0.2">
      <c r="E179" s="573"/>
      <c r="G179" s="573"/>
      <c r="H179" s="573"/>
      <c r="J179" s="573"/>
      <c r="L179" s="573"/>
    </row>
    <row r="180" spans="5:12" x14ac:dyDescent="0.2">
      <c r="E180" s="573"/>
      <c r="G180" s="573"/>
      <c r="H180" s="573"/>
      <c r="J180" s="573"/>
      <c r="L180" s="573"/>
    </row>
    <row r="181" spans="5:12" x14ac:dyDescent="0.2">
      <c r="E181" s="573"/>
      <c r="G181" s="573"/>
      <c r="H181" s="573"/>
      <c r="J181" s="573"/>
      <c r="L181" s="573"/>
    </row>
    <row r="182" spans="5:12" x14ac:dyDescent="0.2">
      <c r="E182" s="573"/>
      <c r="G182" s="573"/>
      <c r="H182" s="573"/>
      <c r="J182" s="573"/>
      <c r="L182" s="573"/>
    </row>
    <row r="183" spans="5:12" x14ac:dyDescent="0.2">
      <c r="E183" s="573"/>
      <c r="G183" s="573"/>
      <c r="H183" s="573"/>
      <c r="J183" s="573"/>
      <c r="L183" s="573"/>
    </row>
    <row r="184" spans="5:12" x14ac:dyDescent="0.2">
      <c r="E184" s="573"/>
      <c r="G184" s="573"/>
      <c r="H184" s="573"/>
      <c r="J184" s="573"/>
      <c r="L184" s="573"/>
    </row>
    <row r="185" spans="5:12" x14ac:dyDescent="0.2">
      <c r="E185" s="573"/>
      <c r="G185" s="573"/>
      <c r="H185" s="573"/>
      <c r="J185" s="573"/>
      <c r="L185" s="573"/>
    </row>
    <row r="186" spans="5:12" x14ac:dyDescent="0.2">
      <c r="E186" s="573"/>
      <c r="G186" s="573"/>
      <c r="H186" s="573"/>
      <c r="J186" s="573"/>
      <c r="L186" s="573"/>
    </row>
    <row r="187" spans="5:12" x14ac:dyDescent="0.2">
      <c r="E187" s="573"/>
      <c r="G187" s="573"/>
      <c r="H187" s="573"/>
      <c r="J187" s="573"/>
      <c r="L187" s="573"/>
    </row>
    <row r="188" spans="5:12" x14ac:dyDescent="0.2">
      <c r="E188" s="573"/>
      <c r="G188" s="573"/>
      <c r="H188" s="573"/>
      <c r="J188" s="573"/>
      <c r="L188" s="573"/>
    </row>
    <row r="189" spans="5:12" x14ac:dyDescent="0.2">
      <c r="E189" s="573"/>
      <c r="G189" s="573"/>
      <c r="H189" s="573"/>
      <c r="J189" s="573"/>
      <c r="L189" s="573"/>
    </row>
    <row r="190" spans="5:12" x14ac:dyDescent="0.2">
      <c r="E190" s="573"/>
      <c r="G190" s="573"/>
      <c r="H190" s="573"/>
      <c r="J190" s="573"/>
      <c r="L190" s="573"/>
    </row>
    <row r="191" spans="5:12" x14ac:dyDescent="0.2">
      <c r="E191" s="573"/>
      <c r="G191" s="573"/>
      <c r="H191" s="573"/>
      <c r="J191" s="573"/>
      <c r="L191" s="573"/>
    </row>
    <row r="192" spans="5:12" x14ac:dyDescent="0.2">
      <c r="E192" s="573"/>
      <c r="G192" s="573"/>
      <c r="H192" s="573"/>
      <c r="J192" s="573"/>
      <c r="L192" s="573"/>
    </row>
    <row r="193" spans="5:12" x14ac:dyDescent="0.2">
      <c r="E193" s="573"/>
      <c r="G193" s="573"/>
      <c r="H193" s="573"/>
      <c r="J193" s="573"/>
      <c r="L193" s="573"/>
    </row>
    <row r="194" spans="5:12" x14ac:dyDescent="0.2">
      <c r="E194" s="573"/>
      <c r="G194" s="573"/>
      <c r="H194" s="573"/>
      <c r="J194" s="573"/>
      <c r="L194" s="573"/>
    </row>
    <row r="195" spans="5:12" x14ac:dyDescent="0.2">
      <c r="E195" s="573"/>
      <c r="G195" s="573"/>
      <c r="H195" s="573"/>
      <c r="J195" s="573"/>
      <c r="L195" s="573"/>
    </row>
    <row r="196" spans="5:12" x14ac:dyDescent="0.2">
      <c r="E196" s="573"/>
      <c r="G196" s="573"/>
      <c r="H196" s="573"/>
      <c r="J196" s="573"/>
      <c r="L196" s="573"/>
    </row>
    <row r="197" spans="5:12" x14ac:dyDescent="0.2">
      <c r="E197" s="573"/>
      <c r="G197" s="573"/>
      <c r="H197" s="573"/>
      <c r="J197" s="573"/>
      <c r="L197" s="573"/>
    </row>
    <row r="198" spans="5:12" x14ac:dyDescent="0.2">
      <c r="E198" s="573"/>
      <c r="G198" s="573"/>
      <c r="H198" s="573"/>
      <c r="J198" s="573"/>
      <c r="L198" s="573"/>
    </row>
    <row r="199" spans="5:12" x14ac:dyDescent="0.2">
      <c r="E199" s="573"/>
      <c r="G199" s="573"/>
      <c r="H199" s="573"/>
      <c r="J199" s="573"/>
      <c r="L199" s="573"/>
    </row>
    <row r="200" spans="5:12" x14ac:dyDescent="0.2">
      <c r="E200" s="573"/>
      <c r="G200" s="573"/>
      <c r="H200" s="573"/>
      <c r="J200" s="573"/>
      <c r="L200" s="573"/>
    </row>
    <row r="201" spans="5:12" x14ac:dyDescent="0.2">
      <c r="E201" s="573"/>
      <c r="G201" s="573"/>
      <c r="H201" s="573"/>
      <c r="J201" s="573"/>
      <c r="L201" s="573"/>
    </row>
    <row r="202" spans="5:12" x14ac:dyDescent="0.2">
      <c r="E202" s="573"/>
      <c r="G202" s="573"/>
      <c r="H202" s="573"/>
      <c r="J202" s="573"/>
      <c r="L202" s="573"/>
    </row>
    <row r="203" spans="5:12" x14ac:dyDescent="0.2">
      <c r="E203" s="573"/>
      <c r="G203" s="573"/>
      <c r="H203" s="573"/>
      <c r="J203" s="573"/>
      <c r="L203" s="573"/>
    </row>
    <row r="204" spans="5:12" x14ac:dyDescent="0.2">
      <c r="E204" s="573"/>
      <c r="G204" s="573"/>
      <c r="H204" s="573"/>
      <c r="J204" s="573"/>
      <c r="L204" s="573"/>
    </row>
    <row r="205" spans="5:12" x14ac:dyDescent="0.2">
      <c r="E205" s="573"/>
      <c r="G205" s="573"/>
      <c r="H205" s="573"/>
      <c r="J205" s="573"/>
      <c r="L205" s="573"/>
    </row>
    <row r="206" spans="5:12" x14ac:dyDescent="0.2">
      <c r="E206" s="573"/>
      <c r="G206" s="573"/>
      <c r="H206" s="573"/>
      <c r="J206" s="573"/>
      <c r="L206" s="573"/>
    </row>
    <row r="207" spans="5:12" x14ac:dyDescent="0.2">
      <c r="E207" s="573"/>
      <c r="G207" s="573"/>
      <c r="H207" s="573"/>
      <c r="J207" s="573"/>
      <c r="L207" s="573"/>
    </row>
    <row r="208" spans="5:12" x14ac:dyDescent="0.2">
      <c r="E208" s="573"/>
      <c r="G208" s="573"/>
      <c r="H208" s="573"/>
      <c r="J208" s="573"/>
      <c r="L208" s="573"/>
    </row>
    <row r="209" spans="5:12" x14ac:dyDescent="0.2">
      <c r="E209" s="573"/>
      <c r="G209" s="573"/>
      <c r="H209" s="573"/>
      <c r="J209" s="573"/>
      <c r="L209" s="573"/>
    </row>
    <row r="210" spans="5:12" x14ac:dyDescent="0.2">
      <c r="E210" s="573"/>
      <c r="G210" s="573"/>
      <c r="H210" s="573"/>
      <c r="J210" s="573"/>
      <c r="L210" s="573"/>
    </row>
    <row r="211" spans="5:12" x14ac:dyDescent="0.2">
      <c r="E211" s="573"/>
      <c r="G211" s="573"/>
      <c r="H211" s="573"/>
      <c r="J211" s="573"/>
      <c r="L211" s="573"/>
    </row>
    <row r="212" spans="5:12" x14ac:dyDescent="0.2">
      <c r="E212" s="573"/>
      <c r="G212" s="573"/>
      <c r="H212" s="573"/>
      <c r="J212" s="573"/>
      <c r="L212" s="573"/>
    </row>
    <row r="213" spans="5:12" x14ac:dyDescent="0.2">
      <c r="E213" s="573"/>
      <c r="G213" s="573"/>
      <c r="H213" s="573"/>
      <c r="J213" s="573"/>
      <c r="L213" s="573"/>
    </row>
    <row r="214" spans="5:12" x14ac:dyDescent="0.2">
      <c r="E214" s="573"/>
      <c r="G214" s="573"/>
      <c r="H214" s="573"/>
      <c r="J214" s="573"/>
      <c r="L214" s="573"/>
    </row>
    <row r="215" spans="5:12" x14ac:dyDescent="0.2">
      <c r="E215" s="573"/>
      <c r="G215" s="573"/>
      <c r="H215" s="573"/>
      <c r="J215" s="573"/>
      <c r="L215" s="573"/>
    </row>
    <row r="216" spans="5:12" x14ac:dyDescent="0.2">
      <c r="E216" s="573"/>
      <c r="G216" s="573"/>
      <c r="H216" s="573"/>
      <c r="J216" s="573"/>
      <c r="L216" s="573"/>
    </row>
    <row r="217" spans="5:12" x14ac:dyDescent="0.2">
      <c r="E217" s="573"/>
      <c r="G217" s="573"/>
      <c r="H217" s="573"/>
      <c r="J217" s="573"/>
      <c r="L217" s="573"/>
    </row>
    <row r="218" spans="5:12" x14ac:dyDescent="0.2">
      <c r="E218" s="573"/>
      <c r="G218" s="573"/>
      <c r="H218" s="573"/>
      <c r="J218" s="573"/>
      <c r="L218" s="573"/>
    </row>
    <row r="219" spans="5:12" x14ac:dyDescent="0.2">
      <c r="E219" s="573"/>
      <c r="G219" s="573"/>
      <c r="H219" s="573"/>
      <c r="J219" s="573"/>
      <c r="L219" s="573"/>
    </row>
    <row r="220" spans="5:12" x14ac:dyDescent="0.2">
      <c r="E220" s="573"/>
      <c r="G220" s="573"/>
      <c r="H220" s="573"/>
      <c r="J220" s="573"/>
      <c r="L220" s="573"/>
    </row>
    <row r="221" spans="5:12" x14ac:dyDescent="0.2">
      <c r="E221" s="573"/>
      <c r="G221" s="573"/>
      <c r="H221" s="573"/>
      <c r="J221" s="573"/>
      <c r="L221" s="573"/>
    </row>
    <row r="222" spans="5:12" x14ac:dyDescent="0.2">
      <c r="E222" s="573"/>
      <c r="G222" s="573"/>
      <c r="H222" s="573"/>
      <c r="J222" s="573"/>
      <c r="L222" s="573"/>
    </row>
    <row r="223" spans="5:12" x14ac:dyDescent="0.2">
      <c r="E223" s="573"/>
      <c r="G223" s="573"/>
      <c r="H223" s="573"/>
      <c r="J223" s="573"/>
      <c r="L223" s="573"/>
    </row>
    <row r="224" spans="5:12" x14ac:dyDescent="0.2">
      <c r="E224" s="573"/>
      <c r="G224" s="573"/>
      <c r="H224" s="573"/>
      <c r="J224" s="573"/>
      <c r="L224" s="573"/>
    </row>
    <row r="225" spans="5:12" x14ac:dyDescent="0.2">
      <c r="E225" s="573"/>
      <c r="G225" s="573"/>
      <c r="H225" s="573"/>
      <c r="J225" s="573"/>
      <c r="L225" s="573"/>
    </row>
    <row r="226" spans="5:12" x14ac:dyDescent="0.2">
      <c r="E226" s="573"/>
      <c r="G226" s="573"/>
      <c r="H226" s="573"/>
      <c r="J226" s="573"/>
      <c r="L226" s="573"/>
    </row>
    <row r="227" spans="5:12" x14ac:dyDescent="0.2">
      <c r="E227" s="573"/>
      <c r="G227" s="573"/>
      <c r="H227" s="573"/>
      <c r="J227" s="573"/>
      <c r="L227" s="573"/>
    </row>
    <row r="228" spans="5:12" x14ac:dyDescent="0.2">
      <c r="E228" s="573"/>
      <c r="G228" s="573"/>
      <c r="H228" s="573"/>
      <c r="J228" s="573"/>
      <c r="L228" s="573"/>
    </row>
    <row r="229" spans="5:12" x14ac:dyDescent="0.2">
      <c r="E229" s="573"/>
      <c r="G229" s="573"/>
      <c r="H229" s="573"/>
      <c r="J229" s="573"/>
      <c r="L229" s="573"/>
    </row>
    <row r="230" spans="5:12" x14ac:dyDescent="0.2">
      <c r="E230" s="573"/>
      <c r="G230" s="573"/>
      <c r="H230" s="573"/>
      <c r="J230" s="573"/>
      <c r="L230" s="573"/>
    </row>
    <row r="231" spans="5:12" x14ac:dyDescent="0.2">
      <c r="E231" s="573"/>
      <c r="G231" s="573"/>
      <c r="H231" s="573"/>
      <c r="J231" s="573"/>
      <c r="L231" s="573"/>
    </row>
    <row r="232" spans="5:12" x14ac:dyDescent="0.2">
      <c r="E232" s="573"/>
      <c r="G232" s="573"/>
      <c r="H232" s="573"/>
      <c r="J232" s="573"/>
      <c r="L232" s="573"/>
    </row>
    <row r="233" spans="5:12" x14ac:dyDescent="0.2">
      <c r="E233" s="573"/>
      <c r="G233" s="573"/>
      <c r="H233" s="573"/>
      <c r="J233" s="573"/>
      <c r="L233" s="573"/>
    </row>
    <row r="234" spans="5:12" x14ac:dyDescent="0.2">
      <c r="E234" s="573"/>
      <c r="G234" s="573"/>
      <c r="H234" s="573"/>
      <c r="J234" s="573"/>
      <c r="L234" s="573"/>
    </row>
    <row r="235" spans="5:12" x14ac:dyDescent="0.2">
      <c r="E235" s="573"/>
      <c r="G235" s="573"/>
      <c r="H235" s="573"/>
      <c r="J235" s="573"/>
      <c r="L235" s="573"/>
    </row>
    <row r="236" spans="5:12" x14ac:dyDescent="0.2">
      <c r="E236" s="573"/>
      <c r="G236" s="573"/>
      <c r="H236" s="573"/>
      <c r="J236" s="573"/>
      <c r="L236" s="573"/>
    </row>
    <row r="237" spans="5:12" x14ac:dyDescent="0.2">
      <c r="E237" s="573"/>
      <c r="G237" s="573"/>
      <c r="H237" s="573"/>
      <c r="J237" s="573"/>
      <c r="L237" s="573"/>
    </row>
    <row r="238" spans="5:12" x14ac:dyDescent="0.2">
      <c r="E238" s="573"/>
      <c r="G238" s="573"/>
      <c r="H238" s="573"/>
      <c r="J238" s="573"/>
      <c r="L238" s="573"/>
    </row>
    <row r="239" spans="5:12" x14ac:dyDescent="0.2">
      <c r="E239" s="573"/>
      <c r="G239" s="573"/>
      <c r="H239" s="573"/>
      <c r="J239" s="573"/>
      <c r="L239" s="573"/>
    </row>
    <row r="240" spans="5:12" x14ac:dyDescent="0.2">
      <c r="E240" s="573"/>
      <c r="G240" s="573"/>
      <c r="H240" s="573"/>
      <c r="J240" s="573"/>
      <c r="L240" s="573"/>
    </row>
    <row r="241" spans="5:12" x14ac:dyDescent="0.2">
      <c r="E241" s="573"/>
      <c r="G241" s="573"/>
      <c r="H241" s="573"/>
      <c r="J241" s="573"/>
      <c r="L241" s="573"/>
    </row>
    <row r="242" spans="5:12" x14ac:dyDescent="0.2">
      <c r="E242" s="573"/>
      <c r="G242" s="573"/>
      <c r="H242" s="573"/>
      <c r="J242" s="573"/>
      <c r="L242" s="573"/>
    </row>
    <row r="243" spans="5:12" x14ac:dyDescent="0.2">
      <c r="E243" s="573"/>
      <c r="G243" s="573"/>
      <c r="H243" s="573"/>
      <c r="J243" s="573"/>
      <c r="L243" s="573"/>
    </row>
    <row r="244" spans="5:12" x14ac:dyDescent="0.2">
      <c r="E244" s="573"/>
      <c r="G244" s="573"/>
      <c r="H244" s="573"/>
      <c r="J244" s="573"/>
      <c r="L244" s="573"/>
    </row>
    <row r="245" spans="5:12" x14ac:dyDescent="0.2">
      <c r="E245" s="573"/>
      <c r="G245" s="573"/>
      <c r="H245" s="573"/>
      <c r="J245" s="573"/>
      <c r="L245" s="573"/>
    </row>
    <row r="246" spans="5:12" x14ac:dyDescent="0.2">
      <c r="E246" s="573"/>
      <c r="G246" s="573"/>
      <c r="H246" s="573"/>
      <c r="J246" s="573"/>
      <c r="L246" s="573"/>
    </row>
    <row r="247" spans="5:12" x14ac:dyDescent="0.2">
      <c r="E247" s="573"/>
      <c r="G247" s="573"/>
      <c r="H247" s="573"/>
      <c r="J247" s="573"/>
      <c r="L247" s="573"/>
    </row>
    <row r="248" spans="5:12" x14ac:dyDescent="0.2">
      <c r="E248" s="573"/>
      <c r="G248" s="573"/>
      <c r="H248" s="573"/>
      <c r="J248" s="573"/>
      <c r="L248" s="573"/>
    </row>
    <row r="249" spans="5:12" x14ac:dyDescent="0.2">
      <c r="E249" s="573"/>
      <c r="G249" s="573"/>
      <c r="H249" s="573"/>
      <c r="J249" s="573"/>
      <c r="L249" s="573"/>
    </row>
    <row r="250" spans="5:12" x14ac:dyDescent="0.2">
      <c r="E250" s="573"/>
      <c r="G250" s="573"/>
      <c r="H250" s="573"/>
      <c r="J250" s="573"/>
      <c r="L250" s="573"/>
    </row>
    <row r="251" spans="5:12" x14ac:dyDescent="0.2">
      <c r="E251" s="573"/>
      <c r="G251" s="573"/>
      <c r="H251" s="573"/>
      <c r="J251" s="573"/>
      <c r="L251" s="573"/>
    </row>
    <row r="252" spans="5:12" x14ac:dyDescent="0.2">
      <c r="E252" s="573"/>
      <c r="G252" s="573"/>
      <c r="H252" s="573"/>
      <c r="J252" s="573"/>
      <c r="L252" s="573"/>
    </row>
    <row r="253" spans="5:12" x14ac:dyDescent="0.2">
      <c r="E253" s="573"/>
      <c r="G253" s="573"/>
      <c r="H253" s="573"/>
      <c r="J253" s="573"/>
      <c r="L253" s="573"/>
    </row>
    <row r="254" spans="5:12" x14ac:dyDescent="0.2">
      <c r="E254" s="573"/>
      <c r="G254" s="573"/>
      <c r="H254" s="573"/>
      <c r="J254" s="573"/>
      <c r="L254" s="573"/>
    </row>
    <row r="255" spans="5:12" x14ac:dyDescent="0.2">
      <c r="E255" s="573"/>
      <c r="G255" s="573"/>
      <c r="H255" s="573"/>
      <c r="J255" s="573"/>
      <c r="L255" s="573"/>
    </row>
    <row r="256" spans="5:12" x14ac:dyDescent="0.2">
      <c r="E256" s="573"/>
      <c r="G256" s="573"/>
      <c r="H256" s="573"/>
      <c r="J256" s="573"/>
      <c r="L256" s="573"/>
    </row>
    <row r="257" spans="5:12" x14ac:dyDescent="0.2">
      <c r="E257" s="573"/>
      <c r="G257" s="573"/>
      <c r="H257" s="573"/>
      <c r="J257" s="573"/>
      <c r="L257" s="573"/>
    </row>
    <row r="258" spans="5:12" x14ac:dyDescent="0.2">
      <c r="E258" s="573"/>
      <c r="G258" s="573"/>
      <c r="H258" s="573"/>
      <c r="J258" s="573"/>
      <c r="L258" s="573"/>
    </row>
    <row r="259" spans="5:12" x14ac:dyDescent="0.2">
      <c r="E259" s="573"/>
      <c r="G259" s="573"/>
      <c r="H259" s="573"/>
      <c r="J259" s="573"/>
      <c r="L259" s="573"/>
    </row>
    <row r="260" spans="5:12" x14ac:dyDescent="0.2">
      <c r="E260" s="573"/>
      <c r="G260" s="573"/>
      <c r="H260" s="573"/>
      <c r="J260" s="573"/>
      <c r="L260" s="573"/>
    </row>
    <row r="261" spans="5:12" x14ac:dyDescent="0.2">
      <c r="E261" s="573"/>
      <c r="G261" s="573"/>
      <c r="H261" s="573"/>
      <c r="J261" s="573"/>
      <c r="L261" s="573"/>
    </row>
    <row r="262" spans="5:12" x14ac:dyDescent="0.2">
      <c r="E262" s="573"/>
      <c r="G262" s="573"/>
      <c r="H262" s="573"/>
      <c r="J262" s="573"/>
      <c r="L262" s="573"/>
    </row>
    <row r="263" spans="5:12" x14ac:dyDescent="0.2">
      <c r="E263" s="573"/>
      <c r="G263" s="573"/>
      <c r="H263" s="573"/>
      <c r="J263" s="573"/>
      <c r="L263" s="573"/>
    </row>
    <row r="264" spans="5:12" x14ac:dyDescent="0.2">
      <c r="E264" s="573"/>
      <c r="G264" s="573"/>
      <c r="H264" s="573"/>
      <c r="J264" s="573"/>
      <c r="L264" s="573"/>
    </row>
    <row r="265" spans="5:12" x14ac:dyDescent="0.2">
      <c r="E265" s="573"/>
      <c r="G265" s="573"/>
      <c r="H265" s="573"/>
      <c r="J265" s="573"/>
      <c r="L265" s="573"/>
    </row>
    <row r="266" spans="5:12" x14ac:dyDescent="0.2">
      <c r="E266" s="573"/>
      <c r="G266" s="573"/>
      <c r="H266" s="573"/>
      <c r="J266" s="573"/>
      <c r="L266" s="573"/>
    </row>
    <row r="267" spans="5:12" x14ac:dyDescent="0.2">
      <c r="E267" s="573"/>
      <c r="G267" s="573"/>
      <c r="H267" s="573"/>
      <c r="J267" s="573"/>
      <c r="L267" s="573"/>
    </row>
    <row r="268" spans="5:12" x14ac:dyDescent="0.2">
      <c r="E268" s="573"/>
      <c r="G268" s="573"/>
      <c r="H268" s="573"/>
      <c r="J268" s="573"/>
      <c r="L268" s="573"/>
    </row>
    <row r="269" spans="5:12" x14ac:dyDescent="0.2">
      <c r="E269" s="573"/>
      <c r="G269" s="573"/>
      <c r="H269" s="573"/>
      <c r="J269" s="573"/>
      <c r="L269" s="573"/>
    </row>
    <row r="270" spans="5:12" x14ac:dyDescent="0.2">
      <c r="E270" s="573"/>
      <c r="G270" s="573"/>
      <c r="H270" s="573"/>
      <c r="J270" s="573"/>
      <c r="L270" s="573"/>
    </row>
    <row r="271" spans="5:12" x14ac:dyDescent="0.2">
      <c r="E271" s="573"/>
      <c r="G271" s="573"/>
      <c r="H271" s="573"/>
      <c r="J271" s="573"/>
      <c r="L271" s="573"/>
    </row>
    <row r="272" spans="5:12" x14ac:dyDescent="0.2">
      <c r="E272" s="573"/>
      <c r="G272" s="573"/>
      <c r="H272" s="573"/>
      <c r="J272" s="573"/>
      <c r="L272" s="573"/>
    </row>
    <row r="273" spans="5:12" x14ac:dyDescent="0.2">
      <c r="E273" s="573"/>
      <c r="G273" s="573"/>
      <c r="H273" s="573"/>
      <c r="J273" s="573"/>
      <c r="L273" s="573"/>
    </row>
    <row r="274" spans="5:12" x14ac:dyDescent="0.2">
      <c r="E274" s="573"/>
      <c r="G274" s="573"/>
      <c r="H274" s="573"/>
      <c r="J274" s="573"/>
      <c r="L274" s="573"/>
    </row>
    <row r="275" spans="5:12" x14ac:dyDescent="0.2">
      <c r="E275" s="573"/>
      <c r="G275" s="573"/>
      <c r="H275" s="573"/>
      <c r="J275" s="573"/>
      <c r="L275" s="573"/>
    </row>
    <row r="276" spans="5:12" x14ac:dyDescent="0.2">
      <c r="E276" s="573"/>
      <c r="G276" s="573"/>
      <c r="H276" s="573"/>
      <c r="J276" s="573"/>
      <c r="L276" s="573"/>
    </row>
    <row r="277" spans="5:12" x14ac:dyDescent="0.2">
      <c r="E277" s="573"/>
      <c r="G277" s="573"/>
      <c r="H277" s="573"/>
      <c r="J277" s="573"/>
      <c r="L277" s="573"/>
    </row>
    <row r="278" spans="5:12" x14ac:dyDescent="0.2">
      <c r="E278" s="573"/>
      <c r="G278" s="573"/>
      <c r="H278" s="573"/>
      <c r="J278" s="573"/>
      <c r="L278" s="573"/>
    </row>
    <row r="279" spans="5:12" x14ac:dyDescent="0.2">
      <c r="E279" s="573"/>
      <c r="G279" s="573"/>
      <c r="H279" s="573"/>
      <c r="J279" s="573"/>
      <c r="L279" s="573"/>
    </row>
    <row r="280" spans="5:12" x14ac:dyDescent="0.2">
      <c r="E280" s="573"/>
      <c r="G280" s="573"/>
      <c r="H280" s="573"/>
      <c r="J280" s="573"/>
      <c r="L280" s="573"/>
    </row>
    <row r="281" spans="5:12" x14ac:dyDescent="0.2">
      <c r="E281" s="573"/>
      <c r="G281" s="573"/>
      <c r="H281" s="573"/>
      <c r="J281" s="573"/>
      <c r="L281" s="573"/>
    </row>
    <row r="282" spans="5:12" x14ac:dyDescent="0.2">
      <c r="E282" s="573"/>
      <c r="G282" s="573"/>
      <c r="H282" s="573"/>
      <c r="J282" s="573"/>
      <c r="L282" s="573"/>
    </row>
    <row r="283" spans="5:12" x14ac:dyDescent="0.2">
      <c r="E283" s="573"/>
      <c r="G283" s="573"/>
      <c r="H283" s="573"/>
      <c r="J283" s="573"/>
      <c r="L283" s="573"/>
    </row>
    <row r="284" spans="5:12" x14ac:dyDescent="0.2">
      <c r="E284" s="573"/>
      <c r="G284" s="573"/>
      <c r="H284" s="573"/>
      <c r="J284" s="573"/>
      <c r="L284" s="573"/>
    </row>
    <row r="285" spans="5:12" x14ac:dyDescent="0.2">
      <c r="E285" s="573"/>
      <c r="G285" s="573"/>
      <c r="H285" s="573"/>
      <c r="J285" s="573"/>
      <c r="L285" s="573"/>
    </row>
    <row r="286" spans="5:12" x14ac:dyDescent="0.2">
      <c r="E286" s="573"/>
      <c r="G286" s="573"/>
      <c r="H286" s="573"/>
      <c r="J286" s="573"/>
      <c r="L286" s="573"/>
    </row>
    <row r="287" spans="5:12" x14ac:dyDescent="0.2">
      <c r="E287" s="573"/>
      <c r="G287" s="573"/>
      <c r="H287" s="573"/>
      <c r="J287" s="573"/>
      <c r="L287" s="573"/>
    </row>
    <row r="288" spans="5:12" x14ac:dyDescent="0.2">
      <c r="E288" s="573"/>
      <c r="G288" s="573"/>
      <c r="H288" s="573"/>
      <c r="J288" s="573"/>
      <c r="L288" s="573"/>
    </row>
    <row r="289" spans="5:12" x14ac:dyDescent="0.2">
      <c r="E289" s="573"/>
      <c r="G289" s="573"/>
      <c r="H289" s="573"/>
      <c r="J289" s="573"/>
      <c r="L289" s="573"/>
    </row>
    <row r="290" spans="5:12" x14ac:dyDescent="0.2">
      <c r="E290" s="573"/>
      <c r="G290" s="573"/>
      <c r="H290" s="573"/>
      <c r="J290" s="573"/>
      <c r="L290" s="573"/>
    </row>
    <row r="291" spans="5:12" x14ac:dyDescent="0.2">
      <c r="E291" s="573"/>
      <c r="G291" s="573"/>
      <c r="H291" s="573"/>
      <c r="J291" s="573"/>
      <c r="L291" s="573"/>
    </row>
    <row r="292" spans="5:12" x14ac:dyDescent="0.2">
      <c r="E292" s="573"/>
      <c r="G292" s="573"/>
      <c r="H292" s="573"/>
      <c r="J292" s="573"/>
      <c r="L292" s="573"/>
    </row>
    <row r="293" spans="5:12" x14ac:dyDescent="0.2">
      <c r="E293" s="573"/>
      <c r="G293" s="573"/>
      <c r="H293" s="573"/>
      <c r="J293" s="573"/>
      <c r="L293" s="573"/>
    </row>
    <row r="294" spans="5:12" x14ac:dyDescent="0.2">
      <c r="E294" s="573"/>
      <c r="G294" s="573"/>
      <c r="H294" s="573"/>
      <c r="J294" s="573"/>
      <c r="L294" s="573"/>
    </row>
    <row r="295" spans="5:12" x14ac:dyDescent="0.2">
      <c r="E295" s="573"/>
      <c r="G295" s="573"/>
      <c r="H295" s="573"/>
      <c r="J295" s="573"/>
      <c r="L295" s="573"/>
    </row>
    <row r="296" spans="5:12" x14ac:dyDescent="0.2">
      <c r="E296" s="573"/>
      <c r="G296" s="573"/>
      <c r="H296" s="573"/>
      <c r="J296" s="573"/>
      <c r="L296" s="573"/>
    </row>
    <row r="297" spans="5:12" x14ac:dyDescent="0.2">
      <c r="E297" s="573"/>
      <c r="G297" s="573"/>
      <c r="H297" s="573"/>
      <c r="J297" s="573"/>
      <c r="L297" s="573"/>
    </row>
    <row r="298" spans="5:12" x14ac:dyDescent="0.2">
      <c r="E298" s="573"/>
      <c r="G298" s="573"/>
      <c r="H298" s="573"/>
      <c r="J298" s="573"/>
      <c r="L298" s="573"/>
    </row>
    <row r="299" spans="5:12" x14ac:dyDescent="0.2">
      <c r="E299" s="573"/>
      <c r="G299" s="573"/>
      <c r="H299" s="573"/>
      <c r="J299" s="573"/>
      <c r="L299" s="573"/>
    </row>
    <row r="300" spans="5:12" x14ac:dyDescent="0.2">
      <c r="E300" s="573"/>
      <c r="G300" s="573"/>
      <c r="H300" s="573"/>
      <c r="J300" s="573"/>
      <c r="L300" s="573"/>
    </row>
    <row r="301" spans="5:12" x14ac:dyDescent="0.2">
      <c r="E301" s="573"/>
      <c r="G301" s="573"/>
      <c r="H301" s="573"/>
      <c r="J301" s="573"/>
      <c r="L301" s="573"/>
    </row>
    <row r="302" spans="5:12" x14ac:dyDescent="0.2">
      <c r="E302" s="573"/>
      <c r="G302" s="573"/>
      <c r="H302" s="573"/>
      <c r="J302" s="573"/>
      <c r="L302" s="573"/>
    </row>
    <row r="303" spans="5:12" x14ac:dyDescent="0.2">
      <c r="E303" s="573"/>
      <c r="G303" s="573"/>
      <c r="H303" s="573"/>
      <c r="J303" s="573"/>
      <c r="L303" s="573"/>
    </row>
    <row r="304" spans="5:12" x14ac:dyDescent="0.2">
      <c r="E304" s="573"/>
      <c r="G304" s="573"/>
      <c r="H304" s="573"/>
      <c r="J304" s="573"/>
      <c r="L304" s="573"/>
    </row>
    <row r="305" spans="5:12" x14ac:dyDescent="0.2">
      <c r="E305" s="573"/>
      <c r="G305" s="573"/>
      <c r="H305" s="573"/>
      <c r="J305" s="573"/>
      <c r="L305" s="573"/>
    </row>
    <row r="306" spans="5:12" x14ac:dyDescent="0.2">
      <c r="E306" s="573"/>
      <c r="G306" s="573"/>
      <c r="H306" s="573"/>
      <c r="J306" s="573"/>
      <c r="L306" s="573"/>
    </row>
    <row r="307" spans="5:12" x14ac:dyDescent="0.2">
      <c r="E307" s="573"/>
      <c r="G307" s="573"/>
      <c r="H307" s="573"/>
      <c r="J307" s="573"/>
      <c r="L307" s="573"/>
    </row>
    <row r="308" spans="5:12" x14ac:dyDescent="0.2">
      <c r="E308" s="573"/>
      <c r="G308" s="573"/>
      <c r="H308" s="573"/>
      <c r="J308" s="573"/>
      <c r="L308" s="573"/>
    </row>
    <row r="309" spans="5:12" x14ac:dyDescent="0.2">
      <c r="E309" s="573"/>
      <c r="G309" s="573"/>
      <c r="H309" s="573"/>
      <c r="J309" s="573"/>
      <c r="L309" s="573"/>
    </row>
    <row r="310" spans="5:12" x14ac:dyDescent="0.2">
      <c r="E310" s="573"/>
      <c r="G310" s="573"/>
      <c r="H310" s="573"/>
      <c r="J310" s="573"/>
      <c r="L310" s="573"/>
    </row>
    <row r="311" spans="5:12" x14ac:dyDescent="0.2">
      <c r="E311" s="573"/>
      <c r="G311" s="573"/>
      <c r="H311" s="573"/>
      <c r="J311" s="573"/>
      <c r="L311" s="573"/>
    </row>
    <row r="312" spans="5:12" x14ac:dyDescent="0.2">
      <c r="E312" s="573"/>
      <c r="G312" s="573"/>
      <c r="H312" s="573"/>
      <c r="J312" s="573"/>
      <c r="L312" s="573"/>
    </row>
    <row r="313" spans="5:12" x14ac:dyDescent="0.2">
      <c r="E313" s="573"/>
      <c r="G313" s="573"/>
      <c r="H313" s="573"/>
      <c r="J313" s="573"/>
      <c r="L313" s="573"/>
    </row>
    <row r="314" spans="5:12" x14ac:dyDescent="0.2">
      <c r="E314" s="573"/>
      <c r="G314" s="573"/>
      <c r="H314" s="573"/>
      <c r="J314" s="573"/>
      <c r="L314" s="573"/>
    </row>
    <row r="315" spans="5:12" x14ac:dyDescent="0.2">
      <c r="E315" s="573"/>
      <c r="G315" s="573"/>
      <c r="H315" s="573"/>
      <c r="J315" s="573"/>
      <c r="L315" s="573"/>
    </row>
    <row r="316" spans="5:12" x14ac:dyDescent="0.2">
      <c r="E316" s="573"/>
      <c r="G316" s="573"/>
      <c r="H316" s="573"/>
      <c r="J316" s="573"/>
      <c r="L316" s="573"/>
    </row>
    <row r="317" spans="5:12" x14ac:dyDescent="0.2">
      <c r="E317" s="573"/>
      <c r="G317" s="573"/>
      <c r="H317" s="573"/>
      <c r="J317" s="573"/>
      <c r="L317" s="573"/>
    </row>
    <row r="318" spans="5:12" x14ac:dyDescent="0.2">
      <c r="E318" s="573"/>
      <c r="G318" s="573"/>
      <c r="H318" s="573"/>
      <c r="J318" s="573"/>
      <c r="L318" s="573"/>
    </row>
    <row r="319" spans="5:12" x14ac:dyDescent="0.2">
      <c r="E319" s="573"/>
      <c r="G319" s="573"/>
      <c r="H319" s="573"/>
      <c r="J319" s="573"/>
      <c r="L319" s="573"/>
    </row>
    <row r="320" spans="5:12" x14ac:dyDescent="0.2">
      <c r="E320" s="573"/>
      <c r="G320" s="573"/>
      <c r="H320" s="573"/>
      <c r="J320" s="573"/>
      <c r="L320" s="573"/>
    </row>
    <row r="321" spans="5:12" x14ac:dyDescent="0.2">
      <c r="E321" s="573"/>
      <c r="G321" s="573"/>
      <c r="H321" s="573"/>
      <c r="J321" s="573"/>
      <c r="L321" s="573"/>
    </row>
    <row r="322" spans="5:12" x14ac:dyDescent="0.2">
      <c r="E322" s="573"/>
      <c r="G322" s="573"/>
      <c r="H322" s="573"/>
      <c r="J322" s="573"/>
      <c r="L322" s="573"/>
    </row>
    <row r="323" spans="5:12" x14ac:dyDescent="0.2">
      <c r="E323" s="573"/>
      <c r="G323" s="573"/>
      <c r="H323" s="573"/>
      <c r="J323" s="573"/>
      <c r="L323" s="573"/>
    </row>
    <row r="324" spans="5:12" x14ac:dyDescent="0.2">
      <c r="E324" s="573"/>
      <c r="G324" s="573"/>
      <c r="H324" s="573"/>
      <c r="J324" s="573"/>
      <c r="L324" s="573"/>
    </row>
    <row r="325" spans="5:12" x14ac:dyDescent="0.2">
      <c r="E325" s="573"/>
      <c r="G325" s="573"/>
      <c r="H325" s="573"/>
      <c r="J325" s="573"/>
      <c r="L325" s="573"/>
    </row>
    <row r="326" spans="5:12" x14ac:dyDescent="0.2">
      <c r="E326" s="573"/>
      <c r="G326" s="573"/>
      <c r="H326" s="573"/>
      <c r="J326" s="573"/>
      <c r="L326" s="573"/>
    </row>
    <row r="327" spans="5:12" x14ac:dyDescent="0.2">
      <c r="E327" s="573"/>
      <c r="G327" s="573"/>
      <c r="H327" s="573"/>
      <c r="J327" s="573"/>
      <c r="L327" s="573"/>
    </row>
    <row r="328" spans="5:12" x14ac:dyDescent="0.2">
      <c r="E328" s="573"/>
      <c r="G328" s="573"/>
      <c r="H328" s="573"/>
      <c r="J328" s="573"/>
      <c r="L328" s="573"/>
    </row>
    <row r="329" spans="5:12" x14ac:dyDescent="0.2">
      <c r="E329" s="573"/>
      <c r="G329" s="573"/>
      <c r="H329" s="573"/>
      <c r="J329" s="573"/>
      <c r="L329" s="573"/>
    </row>
    <row r="330" spans="5:12" x14ac:dyDescent="0.2">
      <c r="E330" s="573"/>
      <c r="G330" s="573"/>
      <c r="H330" s="573"/>
      <c r="J330" s="573"/>
      <c r="L330" s="573"/>
    </row>
    <row r="331" spans="5:12" x14ac:dyDescent="0.2">
      <c r="E331" s="573"/>
      <c r="G331" s="573"/>
      <c r="H331" s="573"/>
      <c r="J331" s="573"/>
      <c r="L331" s="573"/>
    </row>
    <row r="332" spans="5:12" x14ac:dyDescent="0.2">
      <c r="E332" s="573"/>
      <c r="G332" s="573"/>
      <c r="H332" s="573"/>
      <c r="J332" s="573"/>
      <c r="L332" s="573"/>
    </row>
    <row r="333" spans="5:12" x14ac:dyDescent="0.2">
      <c r="E333" s="573"/>
      <c r="G333" s="573"/>
      <c r="H333" s="573"/>
      <c r="J333" s="573"/>
      <c r="L333" s="573"/>
    </row>
    <row r="334" spans="5:12" x14ac:dyDescent="0.2">
      <c r="E334" s="573"/>
      <c r="G334" s="573"/>
      <c r="H334" s="573"/>
      <c r="J334" s="573"/>
      <c r="L334" s="573"/>
    </row>
    <row r="335" spans="5:12" x14ac:dyDescent="0.2">
      <c r="E335" s="573"/>
      <c r="G335" s="573"/>
      <c r="H335" s="573"/>
      <c r="J335" s="573"/>
      <c r="L335" s="573"/>
    </row>
    <row r="336" spans="5:12" x14ac:dyDescent="0.2">
      <c r="E336" s="573"/>
      <c r="G336" s="573"/>
      <c r="H336" s="573"/>
      <c r="J336" s="573"/>
      <c r="L336" s="573"/>
    </row>
    <row r="337" spans="5:12" x14ac:dyDescent="0.2">
      <c r="E337" s="573"/>
      <c r="G337" s="573"/>
      <c r="H337" s="573"/>
      <c r="J337" s="573"/>
      <c r="L337" s="573"/>
    </row>
    <row r="338" spans="5:12" x14ac:dyDescent="0.2">
      <c r="E338" s="573"/>
      <c r="G338" s="573"/>
      <c r="H338" s="573"/>
      <c r="J338" s="573"/>
      <c r="L338" s="573"/>
    </row>
    <row r="339" spans="5:12" x14ac:dyDescent="0.2">
      <c r="E339" s="573"/>
      <c r="G339" s="573"/>
      <c r="H339" s="573"/>
      <c r="J339" s="573"/>
      <c r="L339" s="573"/>
    </row>
    <row r="340" spans="5:12" x14ac:dyDescent="0.2">
      <c r="E340" s="573"/>
      <c r="G340" s="573"/>
      <c r="H340" s="573"/>
      <c r="J340" s="573"/>
      <c r="L340" s="573"/>
    </row>
    <row r="341" spans="5:12" x14ac:dyDescent="0.2">
      <c r="E341" s="573"/>
      <c r="G341" s="573"/>
      <c r="H341" s="573"/>
      <c r="J341" s="573"/>
      <c r="L341" s="573"/>
    </row>
    <row r="342" spans="5:12" x14ac:dyDescent="0.2">
      <c r="E342" s="573"/>
      <c r="G342" s="573"/>
      <c r="H342" s="573"/>
      <c r="J342" s="573"/>
      <c r="L342" s="573"/>
    </row>
    <row r="343" spans="5:12" x14ac:dyDescent="0.2">
      <c r="E343" s="573"/>
      <c r="G343" s="573"/>
      <c r="H343" s="573"/>
      <c r="J343" s="573"/>
      <c r="L343" s="573"/>
    </row>
    <row r="344" spans="5:12" x14ac:dyDescent="0.2">
      <c r="E344" s="573"/>
      <c r="G344" s="573"/>
      <c r="H344" s="573"/>
      <c r="J344" s="573"/>
      <c r="L344" s="573"/>
    </row>
    <row r="345" spans="5:12" x14ac:dyDescent="0.2">
      <c r="E345" s="573"/>
      <c r="G345" s="573"/>
      <c r="H345" s="573"/>
      <c r="J345" s="573"/>
      <c r="L345" s="573"/>
    </row>
    <row r="346" spans="5:12" x14ac:dyDescent="0.2">
      <c r="E346" s="573"/>
      <c r="G346" s="573"/>
      <c r="H346" s="573"/>
      <c r="J346" s="573"/>
      <c r="L346" s="573"/>
    </row>
    <row r="347" spans="5:12" x14ac:dyDescent="0.2">
      <c r="E347" s="573"/>
      <c r="G347" s="573"/>
      <c r="H347" s="573"/>
      <c r="J347" s="573"/>
      <c r="L347" s="573"/>
    </row>
    <row r="348" spans="5:12" x14ac:dyDescent="0.2">
      <c r="E348" s="573"/>
      <c r="G348" s="573"/>
      <c r="H348" s="573"/>
      <c r="J348" s="573"/>
      <c r="L348" s="573"/>
    </row>
    <row r="349" spans="5:12" x14ac:dyDescent="0.2">
      <c r="E349" s="573"/>
      <c r="G349" s="573"/>
      <c r="H349" s="573"/>
      <c r="J349" s="573"/>
      <c r="L349" s="573"/>
    </row>
    <row r="350" spans="5:12" x14ac:dyDescent="0.2">
      <c r="E350" s="573"/>
      <c r="G350" s="573"/>
      <c r="H350" s="573"/>
      <c r="J350" s="573"/>
      <c r="L350" s="573"/>
    </row>
    <row r="351" spans="5:12" x14ac:dyDescent="0.2">
      <c r="E351" s="573"/>
      <c r="G351" s="573"/>
      <c r="H351" s="573"/>
      <c r="J351" s="573"/>
      <c r="L351" s="573"/>
    </row>
    <row r="352" spans="5:12" x14ac:dyDescent="0.2">
      <c r="E352" s="573"/>
      <c r="G352" s="573"/>
      <c r="H352" s="573"/>
      <c r="J352" s="573"/>
      <c r="L352" s="573"/>
    </row>
    <row r="353" spans="5:12" x14ac:dyDescent="0.2">
      <c r="E353" s="573"/>
      <c r="G353" s="573"/>
      <c r="H353" s="573"/>
      <c r="J353" s="573"/>
      <c r="L353" s="573"/>
    </row>
    <row r="354" spans="5:12" x14ac:dyDescent="0.2">
      <c r="E354" s="573"/>
      <c r="G354" s="573"/>
      <c r="H354" s="573"/>
      <c r="J354" s="573"/>
      <c r="L354" s="573"/>
    </row>
    <row r="355" spans="5:12" x14ac:dyDescent="0.2">
      <c r="E355" s="573"/>
      <c r="G355" s="573"/>
      <c r="H355" s="573"/>
      <c r="J355" s="573"/>
      <c r="L355" s="573"/>
    </row>
    <row r="356" spans="5:12" x14ac:dyDescent="0.2">
      <c r="E356" s="573"/>
      <c r="G356" s="573"/>
      <c r="H356" s="573"/>
      <c r="J356" s="573"/>
      <c r="L356" s="573"/>
    </row>
    <row r="357" spans="5:12" x14ac:dyDescent="0.2">
      <c r="E357" s="573"/>
      <c r="G357" s="573"/>
      <c r="H357" s="573"/>
      <c r="J357" s="573"/>
      <c r="L357" s="573"/>
    </row>
    <row r="358" spans="5:12" x14ac:dyDescent="0.2">
      <c r="E358" s="573"/>
      <c r="G358" s="573"/>
      <c r="H358" s="573"/>
      <c r="J358" s="573"/>
      <c r="L358" s="573"/>
    </row>
    <row r="359" spans="5:12" x14ac:dyDescent="0.2">
      <c r="E359" s="573"/>
      <c r="G359" s="573"/>
      <c r="H359" s="573"/>
      <c r="J359" s="573"/>
      <c r="L359" s="573"/>
    </row>
    <row r="360" spans="5:12" x14ac:dyDescent="0.2">
      <c r="E360" s="573"/>
      <c r="G360" s="573"/>
      <c r="H360" s="573"/>
      <c r="J360" s="573"/>
      <c r="L360" s="573"/>
    </row>
    <row r="361" spans="5:12" x14ac:dyDescent="0.2">
      <c r="E361" s="573"/>
      <c r="G361" s="573"/>
      <c r="H361" s="573"/>
      <c r="J361" s="573"/>
      <c r="L361" s="573"/>
    </row>
    <row r="362" spans="5:12" x14ac:dyDescent="0.2">
      <c r="E362" s="573"/>
      <c r="G362" s="573"/>
      <c r="H362" s="573"/>
      <c r="J362" s="573"/>
      <c r="L362" s="573"/>
    </row>
    <row r="363" spans="5:12" x14ac:dyDescent="0.2">
      <c r="E363" s="573"/>
      <c r="G363" s="573"/>
      <c r="H363" s="573"/>
      <c r="J363" s="573"/>
      <c r="L363" s="573"/>
    </row>
    <row r="364" spans="5:12" x14ac:dyDescent="0.2">
      <c r="E364" s="573"/>
      <c r="G364" s="573"/>
      <c r="H364" s="573"/>
      <c r="J364" s="573"/>
      <c r="L364" s="573"/>
    </row>
    <row r="365" spans="5:12" x14ac:dyDescent="0.2">
      <c r="E365" s="573"/>
      <c r="G365" s="573"/>
      <c r="H365" s="573"/>
      <c r="J365" s="573"/>
      <c r="L365" s="573"/>
    </row>
    <row r="366" spans="5:12" x14ac:dyDescent="0.2">
      <c r="E366" s="573"/>
      <c r="G366" s="573"/>
      <c r="H366" s="573"/>
      <c r="J366" s="573"/>
      <c r="L366" s="573"/>
    </row>
    <row r="367" spans="5:12" x14ac:dyDescent="0.2">
      <c r="E367" s="573"/>
      <c r="G367" s="573"/>
      <c r="H367" s="573"/>
      <c r="J367" s="573"/>
      <c r="L367" s="573"/>
    </row>
    <row r="368" spans="5:12" x14ac:dyDescent="0.2">
      <c r="E368" s="573"/>
      <c r="G368" s="573"/>
      <c r="H368" s="573"/>
      <c r="J368" s="573"/>
      <c r="L368" s="573"/>
    </row>
    <row r="369" spans="5:12" x14ac:dyDescent="0.2">
      <c r="E369" s="573"/>
      <c r="G369" s="573"/>
      <c r="H369" s="573"/>
      <c r="J369" s="573"/>
      <c r="L369" s="573"/>
    </row>
    <row r="370" spans="5:12" x14ac:dyDescent="0.2">
      <c r="E370" s="573"/>
      <c r="G370" s="573"/>
      <c r="H370" s="573"/>
      <c r="J370" s="573"/>
      <c r="L370" s="573"/>
    </row>
    <row r="371" spans="5:12" x14ac:dyDescent="0.2">
      <c r="E371" s="573"/>
      <c r="G371" s="573"/>
      <c r="H371" s="573"/>
      <c r="J371" s="573"/>
      <c r="L371" s="573"/>
    </row>
    <row r="372" spans="5:12" x14ac:dyDescent="0.2">
      <c r="E372" s="573"/>
      <c r="G372" s="573"/>
      <c r="H372" s="573"/>
      <c r="J372" s="573"/>
      <c r="L372" s="573"/>
    </row>
    <row r="373" spans="5:12" x14ac:dyDescent="0.2">
      <c r="E373" s="573"/>
      <c r="G373" s="573"/>
      <c r="H373" s="573"/>
      <c r="J373" s="573"/>
      <c r="L373" s="573"/>
    </row>
    <row r="374" spans="5:12" x14ac:dyDescent="0.2">
      <c r="E374" s="573"/>
      <c r="G374" s="573"/>
      <c r="H374" s="573"/>
      <c r="J374" s="573"/>
      <c r="L374" s="573"/>
    </row>
    <row r="375" spans="5:12" x14ac:dyDescent="0.2">
      <c r="E375" s="573"/>
      <c r="G375" s="573"/>
      <c r="H375" s="573"/>
      <c r="J375" s="573"/>
      <c r="L375" s="573"/>
    </row>
    <row r="376" spans="5:12" x14ac:dyDescent="0.2">
      <c r="E376" s="573"/>
      <c r="G376" s="573"/>
      <c r="H376" s="573"/>
      <c r="J376" s="573"/>
      <c r="L376" s="573"/>
    </row>
    <row r="377" spans="5:12" x14ac:dyDescent="0.2">
      <c r="E377" s="573"/>
      <c r="G377" s="573"/>
      <c r="H377" s="573"/>
      <c r="J377" s="573"/>
      <c r="L377" s="573"/>
    </row>
    <row r="378" spans="5:12" x14ac:dyDescent="0.2">
      <c r="E378" s="573"/>
      <c r="G378" s="573"/>
      <c r="H378" s="573"/>
      <c r="J378" s="573"/>
      <c r="L378" s="573"/>
    </row>
    <row r="379" spans="5:12" x14ac:dyDescent="0.2">
      <c r="E379" s="573"/>
      <c r="G379" s="573"/>
      <c r="H379" s="573"/>
      <c r="J379" s="573"/>
      <c r="L379" s="573"/>
    </row>
    <row r="380" spans="5:12" x14ac:dyDescent="0.2">
      <c r="E380" s="573"/>
      <c r="G380" s="573"/>
      <c r="H380" s="573"/>
      <c r="J380" s="573"/>
      <c r="L380" s="573"/>
    </row>
    <row r="381" spans="5:12" x14ac:dyDescent="0.2">
      <c r="E381" s="573"/>
      <c r="G381" s="573"/>
      <c r="H381" s="573"/>
      <c r="J381" s="573"/>
      <c r="L381" s="573"/>
    </row>
    <row r="382" spans="5:12" x14ac:dyDescent="0.2">
      <c r="E382" s="573"/>
      <c r="G382" s="573"/>
      <c r="H382" s="573"/>
      <c r="J382" s="573"/>
      <c r="L382" s="573"/>
    </row>
    <row r="383" spans="5:12" x14ac:dyDescent="0.2">
      <c r="E383" s="573"/>
      <c r="G383" s="573"/>
      <c r="H383" s="573"/>
      <c r="J383" s="573"/>
      <c r="L383" s="573"/>
    </row>
    <row r="384" spans="5:12" x14ac:dyDescent="0.2">
      <c r="E384" s="573"/>
      <c r="G384" s="573"/>
      <c r="H384" s="573"/>
      <c r="J384" s="573"/>
      <c r="L384" s="573"/>
    </row>
    <row r="385" spans="5:12" x14ac:dyDescent="0.2">
      <c r="E385" s="573"/>
      <c r="G385" s="573"/>
      <c r="H385" s="573"/>
      <c r="J385" s="573"/>
      <c r="L385" s="573"/>
    </row>
    <row r="386" spans="5:12" x14ac:dyDescent="0.2">
      <c r="E386" s="573"/>
      <c r="G386" s="573"/>
      <c r="H386" s="573"/>
      <c r="J386" s="573"/>
      <c r="L386" s="573"/>
    </row>
    <row r="387" spans="5:12" x14ac:dyDescent="0.2">
      <c r="E387" s="573"/>
      <c r="G387" s="573"/>
      <c r="H387" s="573"/>
      <c r="J387" s="573"/>
      <c r="L387" s="573"/>
    </row>
    <row r="388" spans="5:12" x14ac:dyDescent="0.2">
      <c r="E388" s="573"/>
      <c r="G388" s="573"/>
      <c r="H388" s="573"/>
      <c r="J388" s="573"/>
      <c r="L388" s="573"/>
    </row>
    <row r="389" spans="5:12" x14ac:dyDescent="0.2">
      <c r="E389" s="573"/>
      <c r="G389" s="573"/>
      <c r="H389" s="573"/>
      <c r="J389" s="573"/>
      <c r="L389" s="573"/>
    </row>
    <row r="390" spans="5:12" x14ac:dyDescent="0.2">
      <c r="E390" s="573"/>
      <c r="G390" s="573"/>
      <c r="H390" s="573"/>
      <c r="J390" s="573"/>
      <c r="L390" s="573"/>
    </row>
    <row r="391" spans="5:12" x14ac:dyDescent="0.2">
      <c r="E391" s="573"/>
      <c r="G391" s="573"/>
      <c r="H391" s="573"/>
      <c r="J391" s="573"/>
      <c r="L391" s="573"/>
    </row>
    <row r="392" spans="5:12" x14ac:dyDescent="0.2">
      <c r="E392" s="573"/>
      <c r="G392" s="573"/>
      <c r="H392" s="573"/>
      <c r="J392" s="573"/>
      <c r="L392" s="573"/>
    </row>
    <row r="393" spans="5:12" x14ac:dyDescent="0.2">
      <c r="E393" s="573"/>
      <c r="G393" s="573"/>
      <c r="H393" s="573"/>
      <c r="J393" s="573"/>
      <c r="L393" s="573"/>
    </row>
    <row r="394" spans="5:12" x14ac:dyDescent="0.2">
      <c r="E394" s="573"/>
      <c r="G394" s="573"/>
      <c r="H394" s="573"/>
      <c r="J394" s="573"/>
      <c r="L394" s="573"/>
    </row>
    <row r="395" spans="5:12" x14ac:dyDescent="0.2">
      <c r="E395" s="573"/>
      <c r="G395" s="573"/>
      <c r="H395" s="573"/>
      <c r="J395" s="573"/>
      <c r="L395" s="573"/>
    </row>
    <row r="396" spans="5:12" x14ac:dyDescent="0.2">
      <c r="E396" s="573"/>
      <c r="G396" s="573"/>
      <c r="H396" s="573"/>
      <c r="J396" s="573"/>
      <c r="L396" s="573"/>
    </row>
    <row r="397" spans="5:12" x14ac:dyDescent="0.2">
      <c r="E397" s="573"/>
      <c r="G397" s="573"/>
      <c r="H397" s="573"/>
      <c r="J397" s="573"/>
      <c r="L397" s="573"/>
    </row>
    <row r="398" spans="5:12" x14ac:dyDescent="0.2">
      <c r="E398" s="573"/>
      <c r="G398" s="573"/>
      <c r="H398" s="573"/>
      <c r="J398" s="573"/>
      <c r="L398" s="573"/>
    </row>
    <row r="399" spans="5:12" x14ac:dyDescent="0.2">
      <c r="E399" s="573"/>
      <c r="G399" s="573"/>
      <c r="H399" s="573"/>
      <c r="J399" s="573"/>
      <c r="L399" s="573"/>
    </row>
    <row r="400" spans="5:12" x14ac:dyDescent="0.2">
      <c r="E400" s="573"/>
      <c r="G400" s="573"/>
      <c r="H400" s="573"/>
      <c r="J400" s="573"/>
      <c r="L400" s="573"/>
    </row>
  </sheetData>
  <sheetProtection algorithmName="SHA-512" hashValue="3Dgmg4v3f6fM7Qb41dUqQk3aFKA0KVP+IQcYhCuRqbDNK7pE6uoQpCs+GrZUYOS95+nmBg1hZknAv7Uj3hxh/g==" saltValue="FPpVco5IYLFTS3Wt/x0OrQ==" spinCount="100000" sheet="1" objects="1" scenarios="1" autoFilter="0"/>
  <protectedRanges>
    <protectedRange algorithmName="SHA-512" hashValue="Cb5RSNU4Uw2R3/apjdu8/fQonsivha+YnjHOIcsDaKzcf5ctjzQabJOb3nfyXuJ7pmAFAfhnUttLVKexbw3mcA==" saltValue="gH21H9B5vEDUyC1n5Xmgzw==" spinCount="100000" sqref="BI1:BK12" name="Range1"/>
  </protectedRanges>
  <autoFilter ref="A1:L1" xr:uid="{00000000-0001-0000-0600-000000000000}"/>
  <dataValidations count="4">
    <dataValidation type="list" allowBlank="1" showInputMessage="1" showErrorMessage="1" sqref="E2:E400" xr:uid="{B7E4B583-3A6B-445D-B906-27847F0DF6CF}">
      <formula1>$BI$1:$BI$12</formula1>
    </dataValidation>
    <dataValidation type="list" allowBlank="1" showInputMessage="1" showErrorMessage="1" sqref="H2:H400" xr:uid="{CD9EECC0-2B7C-471B-9281-A94972C4F04D}">
      <formula1>$BJ$1:$BJ$2</formula1>
    </dataValidation>
    <dataValidation type="list" allowBlank="1" showInputMessage="1" showErrorMessage="1" sqref="J2:J400 L2:L400" xr:uid="{41D4D167-C1B9-4E5C-975F-DBB176A7B18F}">
      <formula1>$BK$1:$BK$8</formula1>
    </dataValidation>
    <dataValidation type="list" allowBlank="1" showInputMessage="1" showErrorMessage="1" sqref="G2:G400" xr:uid="{D0A07A6E-218F-491F-A9C1-22E098092CBB}">
      <formula1>$BL$1:$BL$2</formula1>
    </dataValidation>
  </dataValidation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2AAE5-5B36-4B54-88F5-09900660EADB}">
  <sheetPr codeName="Sheet9"/>
  <dimension ref="A1:C4"/>
  <sheetViews>
    <sheetView workbookViewId="0">
      <selection activeCell="C2" sqref="C2:C4"/>
    </sheetView>
  </sheetViews>
  <sheetFormatPr defaultRowHeight="15" x14ac:dyDescent="0.25"/>
  <cols>
    <col min="1" max="1" width="13.5703125" bestFit="1" customWidth="1"/>
    <col min="3" max="3" width="13.85546875" bestFit="1" customWidth="1"/>
  </cols>
  <sheetData>
    <row r="1" spans="1:3" x14ac:dyDescent="0.25">
      <c r="A1" t="s">
        <v>247</v>
      </c>
      <c r="C1" t="s">
        <v>248</v>
      </c>
    </row>
    <row r="2" spans="1:3" x14ac:dyDescent="0.25">
      <c r="A2" t="s">
        <v>250</v>
      </c>
      <c r="C2" s="426">
        <v>25</v>
      </c>
    </row>
    <row r="3" spans="1:3" x14ac:dyDescent="0.25">
      <c r="A3" t="s">
        <v>251</v>
      </c>
      <c r="C3" s="426">
        <v>50</v>
      </c>
    </row>
    <row r="4" spans="1:3" x14ac:dyDescent="0.25">
      <c r="C4" s="426">
        <v>100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488D191-E523-482B-8DD5-F088443F73E0}">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9</vt:i4>
      </vt:variant>
    </vt:vector>
  </HeadingPairs>
  <TitlesOfParts>
    <vt:vector size="18" baseType="lpstr">
      <vt:lpstr>Instructions</vt:lpstr>
      <vt:lpstr>Invoice</vt:lpstr>
      <vt:lpstr>Monthly Tracking</vt:lpstr>
      <vt:lpstr>EXP Summary</vt:lpstr>
      <vt:lpstr>Payroll Summary</vt:lpstr>
      <vt:lpstr>Accrual</vt:lpstr>
      <vt:lpstr>Prepaid Cards Log</vt:lpstr>
      <vt:lpstr>Enrollment Info - Continuous</vt:lpstr>
      <vt:lpstr>DROPDOWN MENUS</vt:lpstr>
      <vt:lpstr>Accrual!Print_Area</vt:lpstr>
      <vt:lpstr>'EXP Summary'!Print_Area</vt:lpstr>
      <vt:lpstr>Instructions!Print_Area</vt:lpstr>
      <vt:lpstr>Invoice!Print_Area</vt:lpstr>
      <vt:lpstr>'Monthly Tracking'!Print_Area</vt:lpstr>
      <vt:lpstr>'Payroll Summary'!Print_Area</vt:lpstr>
      <vt:lpstr>'EXP Summary'!Print_Titles</vt:lpstr>
      <vt:lpstr>Invoice!Print_Titles</vt:lpstr>
      <vt:lpstr>'Monthly Tracking'!Print_Titles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 Simon</dc:creator>
  <cp:lastModifiedBy>Brahmbhatt, Ravi</cp:lastModifiedBy>
  <cp:lastPrinted>2023-06-05T15:49:46Z</cp:lastPrinted>
  <dcterms:created xsi:type="dcterms:W3CDTF">2015-07-10T20:58:32Z</dcterms:created>
  <dcterms:modified xsi:type="dcterms:W3CDTF">2024-07-25T18:13:21Z</dcterms:modified>
</cp:coreProperties>
</file>